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Prognoza długu" sheetId="1" r:id="rId1"/>
    <sheet name="art.243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<sst xmlns="http://schemas.openxmlformats.org/spreadsheetml/2006/main" count="151" uniqueCount="127">
  <si>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Wyszczególnienie</t>
  </si>
  <si>
    <t>Zobowiązania wg tytułów dłużnych:</t>
  </si>
  <si>
    <t>Zaciągnięte zobowiązania (bez art.170 ust.3 ufp):</t>
  </si>
  <si>
    <t xml:space="preserve">  pożyczki</t>
  </si>
  <si>
    <t xml:space="preserve">  kredyty</t>
  </si>
  <si>
    <t xml:space="preserve">  </t>
  </si>
  <si>
    <t>Planowane w roku budżetowym (bez art.170 ust.3 ufp):</t>
  </si>
  <si>
    <t xml:space="preserve">  obligacje</t>
  </si>
  <si>
    <t>Zaciągnięte zobowiązania (art.170 ust.3 ufp):</t>
  </si>
  <si>
    <t>Planowane w roku budżetowym (art.170 ust.3 ufp):</t>
  </si>
  <si>
    <t xml:space="preserve">  pożyczek</t>
  </si>
  <si>
    <t>Prognozowany stan zobowiązań wymagalnych na 31.12</t>
  </si>
  <si>
    <t>Spłata długu</t>
  </si>
  <si>
    <t xml:space="preserve">Spłata rat kapitałowych (bez art.169 ust.3 ufp): </t>
  </si>
  <si>
    <t xml:space="preserve">  kredytów</t>
  </si>
  <si>
    <t xml:space="preserve">  pożyczek </t>
  </si>
  <si>
    <t xml:space="preserve">  wykup papierów wartościowych</t>
  </si>
  <si>
    <t xml:space="preserve">  udzielonych poręczeń</t>
  </si>
  <si>
    <t xml:space="preserve">Spłata rat kapitałowych (art.169 ust.3 ufp): </t>
  </si>
  <si>
    <t>Spłata odsetek i dyskonta (bez art.169 ust.3 ufp)</t>
  </si>
  <si>
    <t>Spłata odsetek i dyskonta (art.169 ust.3 ufp)</t>
  </si>
  <si>
    <t>Dochody budżetowe</t>
  </si>
  <si>
    <t>dochody bieżące</t>
  </si>
  <si>
    <t xml:space="preserve"> dochody  ze sprzedaży majątku</t>
  </si>
  <si>
    <t>pozostałe dochody majątkowe</t>
  </si>
  <si>
    <t>Wydatki budżetowe</t>
  </si>
  <si>
    <t>wydatki bieżące</t>
  </si>
  <si>
    <t xml:space="preserve"> wydatki majątkowe</t>
  </si>
  <si>
    <t>Prognozowany wynik finansowy</t>
  </si>
  <si>
    <t>Relacje do dochodów (w %):</t>
  </si>
  <si>
    <t xml:space="preserve">długu (art. 170 ust. 1);      </t>
  </si>
  <si>
    <t>długu po uwzględnieniu wyłączeń (art. 170 ust. 3);</t>
  </si>
  <si>
    <t xml:space="preserve">spłaty zadłużenia (art. 169 ust. 1);  (2.1+2.2+2.3+2.4):3 </t>
  </si>
  <si>
    <t xml:space="preserve">spłaty zadłużenia po uwzględnieniu wyłączeń (art. 169 ust. 3);    (2.1+2.3):3 </t>
  </si>
  <si>
    <t>Pozycja</t>
  </si>
  <si>
    <t>1.1</t>
  </si>
  <si>
    <t>1.1.1</t>
  </si>
  <si>
    <t>1.1.2</t>
  </si>
  <si>
    <t>1.1.3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</si>
  <si>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</si>
  <si>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</si>
  <si>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</si>
  <si>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</si>
  <si>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</si>
  <si>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</si>
  <si>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</si>
  <si>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</si>
  <si>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</si>
  <si>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1.4.1</t>
  </si>
  <si>
    <t>1.4.2</t>
  </si>
  <si>
    <t>1.4.3</t>
  </si>
  <si>
    <t>1.5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</si>
  <si>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</si>
  <si>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</si>
  <si>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</si>
  <si>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</si>
  <si>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</si>
  <si>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</si>
  <si>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</si>
  <si>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</si>
  <si>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</si>
  <si>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</si>
  <si>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2.3</t>
  </si>
  <si>
    <t>2.4</t>
  </si>
  <si>
    <t>6.1</t>
  </si>
  <si>
    <t>6.2</t>
  </si>
  <si>
    <t>6.3</t>
  </si>
  <si>
    <t>6.4</t>
  </si>
  <si>
    <t xml:space="preserve">1/3x(doch.bież.+doch.maj.-wyd.bież./doch.ogółem) </t>
  </si>
  <si>
    <t>Lp.</t>
  </si>
  <si>
    <t>2009r.</t>
  </si>
  <si>
    <t>2010r.</t>
  </si>
  <si>
    <t>2011r.</t>
  </si>
  <si>
    <t>2012r.</t>
  </si>
  <si>
    <t>2013r.</t>
  </si>
  <si>
    <t>2014r.</t>
  </si>
  <si>
    <t>2015r.</t>
  </si>
  <si>
    <t>2016r.</t>
  </si>
  <si>
    <t>2017r.</t>
  </si>
  <si>
    <t>2018r.</t>
  </si>
  <si>
    <t>2019r.</t>
  </si>
  <si>
    <t>I.</t>
  </si>
  <si>
    <t>Dochody ogółem</t>
  </si>
  <si>
    <t>1.</t>
  </si>
  <si>
    <t>Dochody bieżące</t>
  </si>
  <si>
    <t>2.</t>
  </si>
  <si>
    <t>Dochody ze sprzedaży majątku</t>
  </si>
  <si>
    <t>II.</t>
  </si>
  <si>
    <t>Wydatki ogółem</t>
  </si>
  <si>
    <t>Wydatki bieżące</t>
  </si>
  <si>
    <t>Wydatki majątkowe</t>
  </si>
  <si>
    <t>III.</t>
  </si>
  <si>
    <t>Wynik finansowy</t>
  </si>
  <si>
    <t>IV.</t>
  </si>
  <si>
    <t>A.</t>
  </si>
  <si>
    <t>Spłata zaciągniętych kredytów, w tym:</t>
  </si>
  <si>
    <t>- raty kredytów,</t>
  </si>
  <si>
    <t>- odsetki</t>
  </si>
  <si>
    <t>Spłata zaciągniętych pożyczek, w tym:</t>
  </si>
  <si>
    <t>- raty pożyczek,</t>
  </si>
  <si>
    <t>3.</t>
  </si>
  <si>
    <t>Wykup wyemitowanych papierów wartościowych, w tym:</t>
  </si>
  <si>
    <t>- wykup papierów wartościowych,</t>
  </si>
  <si>
    <t>B.</t>
  </si>
  <si>
    <t>Spłata wnioskowanego kredytu, w tym:</t>
  </si>
  <si>
    <t>C.</t>
  </si>
  <si>
    <t>Potencjalne spłaty z tytułu udzielonych poręczeń</t>
  </si>
  <si>
    <t>V.</t>
  </si>
  <si>
    <t>VI.</t>
  </si>
  <si>
    <t>VII.</t>
  </si>
  <si>
    <t>Źródła pokrycia rat zobowiązań finansowych danego roku:</t>
  </si>
  <si>
    <t>Nadwyżka budżetowa z lat ubiegłych</t>
  </si>
  <si>
    <t>Wolne środki z rozliczenia kredytów        i pożyczek z lat ubiegłych</t>
  </si>
  <si>
    <t xml:space="preserve">Informacja o udzielonych poręczeniach: </t>
  </si>
  <si>
    <t xml:space="preserve">Ograniczenie wynikające z art. 243 ust.1 ufp    </t>
  </si>
  <si>
    <t>Sytuacja finansowa Gminy Miasta Lipno</t>
  </si>
  <si>
    <t>4.</t>
  </si>
  <si>
    <t>Umorzenia 30% pożyczki z WFOŚIGW</t>
  </si>
  <si>
    <t xml:space="preserve">Poręczenie  kredytu zaciągnietego w2009 r. na  wykonanie linii sortowniczej odpadów przez PUK Sp. z o.o. w BOŚ S.A. na kwotę 300.000 zł </t>
  </si>
  <si>
    <t>"- odsetki</t>
  </si>
  <si>
    <t>Pozostałe dochody majątkowe UE/BP</t>
  </si>
  <si>
    <t xml:space="preserve">" raty kredytu </t>
  </si>
  <si>
    <t>Relacja rocznego obciążenia finansowego do dochodów w % (do 15)</t>
  </si>
  <si>
    <t>5.</t>
  </si>
  <si>
    <t>spłata udzielonych pożyczek</t>
  </si>
  <si>
    <t>Roczne obciążenie finansowe  z tyt. spłaty kredytów,  pożyczek i wykupu papierów  wartościowych oraz udzielonych poręczeń ( bez odsetek)</t>
  </si>
  <si>
    <t>Kredyty i pożyczki i emisja obligacji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</si>
</sst>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[$-415]d\ mmmm\ yyyy"/>
  </numFmts>
  <fonts count="56"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i/>
      <sz val="7"/>
      <color indexed="8"/>
      <name val="Czcionka tekstu podstawowego"/>
      <family val="0"/>
    </font>
    <font>
      <i/>
      <sz val="8"/>
      <color indexed="8"/>
      <name val="Calibri"/>
      <family val="2"/>
    </font>
    <font>
      <i/>
      <sz val="7"/>
      <name val="Czcionka tekstu podstawowego"/>
      <family val="0"/>
    </font>
    <font>
      <sz val="7"/>
      <color indexed="8"/>
      <name val="Arial Narrow"/>
      <family val="2"/>
    </font>
    <font>
      <sz val="9"/>
      <name val="Czcionka tekstu podstawowego"/>
      <family val="2"/>
    </font>
    <font>
      <i/>
      <sz val="9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34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" fillId="35" borderId="10" xfId="0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35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right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4" fillId="0" borderId="14" xfId="0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right" wrapText="1"/>
    </xf>
    <xf numFmtId="0" fontId="1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0" borderId="14" xfId="0" applyFont="1" applyBorder="1" applyAlignment="1">
      <alignment/>
    </xf>
    <xf numFmtId="0" fontId="2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164" fontId="1" fillId="37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2" fillId="35" borderId="10" xfId="0" applyFont="1" applyFill="1" applyBorder="1" applyAlignment="1">
      <alignment wrapText="1"/>
    </xf>
    <xf numFmtId="10" fontId="2" fillId="33" borderId="10" xfId="0" applyNumberFormat="1" applyFont="1" applyFill="1" applyBorder="1" applyAlignment="1">
      <alignment/>
    </xf>
    <xf numFmtId="10" fontId="10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38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3" fontId="12" fillId="33" borderId="10" xfId="0" applyNumberFormat="1" applyFont="1" applyFill="1" applyBorder="1" applyAlignment="1">
      <alignment horizontal="right" wrapText="1"/>
    </xf>
    <xf numFmtId="3" fontId="12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14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6" fillId="33" borderId="1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6" fillId="33" borderId="14" xfId="0" applyNumberFormat="1" applyFont="1" applyFill="1" applyBorder="1" applyAlignment="1">
      <alignment/>
    </xf>
    <xf numFmtId="3" fontId="16" fillId="0" borderId="14" xfId="0" applyNumberFormat="1" applyFont="1" applyBorder="1" applyAlignment="1">
      <alignment/>
    </xf>
    <xf numFmtId="3" fontId="16" fillId="0" borderId="15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 horizontal="right"/>
    </xf>
    <xf numFmtId="3" fontId="13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 wrapText="1"/>
    </xf>
    <xf numFmtId="3" fontId="13" fillId="33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13" fillId="33" borderId="10" xfId="0" applyNumberFormat="1" applyFont="1" applyFill="1" applyBorder="1" applyAlignment="1">
      <alignment horizontal="right" wrapText="1"/>
    </xf>
    <xf numFmtId="3" fontId="13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8" fillId="33" borderId="11" xfId="0" applyNumberFormat="1" applyFont="1" applyFill="1" applyBorder="1" applyAlignment="1">
      <alignment/>
    </xf>
    <xf numFmtId="166" fontId="12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11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55" fillId="33" borderId="10" xfId="0" applyFont="1" applyFill="1" applyBorder="1" applyAlignment="1">
      <alignment wrapText="1"/>
    </xf>
    <xf numFmtId="3" fontId="55" fillId="0" borderId="10" xfId="0" applyNumberFormat="1" applyFont="1" applyBorder="1" applyAlignment="1">
      <alignment horizontal="right" wrapText="1"/>
    </xf>
    <xf numFmtId="165" fontId="55" fillId="0" borderId="10" xfId="0" applyNumberFormat="1" applyFont="1" applyBorder="1" applyAlignment="1">
      <alignment/>
    </xf>
    <xf numFmtId="3" fontId="13" fillId="40" borderId="10" xfId="0" applyNumberFormat="1" applyFont="1" applyFill="1" applyBorder="1" applyAlignment="1">
      <alignment horizontal="right"/>
    </xf>
    <xf numFmtId="3" fontId="13" fillId="40" borderId="10" xfId="0" applyNumberFormat="1" applyFont="1" applyFill="1" applyBorder="1" applyAlignment="1">
      <alignment/>
    </xf>
    <xf numFmtId="3" fontId="13" fillId="40" borderId="10" xfId="0" applyNumberFormat="1" applyFont="1" applyFill="1" applyBorder="1" applyAlignment="1">
      <alignment horizontal="right" wrapText="1"/>
    </xf>
    <xf numFmtId="0" fontId="15" fillId="40" borderId="10" xfId="0" applyFont="1" applyFill="1" applyBorder="1" applyAlignment="1">
      <alignment wrapText="1"/>
    </xf>
    <xf numFmtId="3" fontId="15" fillId="40" borderId="10" xfId="0" applyNumberFormat="1" applyFont="1" applyFill="1" applyBorder="1" applyAlignment="1">
      <alignment horizontal="right" wrapText="1"/>
    </xf>
    <xf numFmtId="3" fontId="18" fillId="40" borderId="1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right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0" fontId="13" fillId="0" borderId="11" xfId="0" applyFont="1" applyBorder="1" applyAlignment="1">
      <alignment horizontal="right" wrapText="1"/>
    </xf>
    <xf numFmtId="0" fontId="13" fillId="0" borderId="16" xfId="0" applyFont="1" applyBorder="1" applyAlignment="1">
      <alignment horizontal="right" wrapText="1"/>
    </xf>
    <xf numFmtId="0" fontId="55" fillId="0" borderId="11" xfId="0" applyFont="1" applyBorder="1" applyAlignment="1">
      <alignment horizontal="center" wrapText="1"/>
    </xf>
    <xf numFmtId="0" fontId="55" fillId="0" borderId="16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3" fontId="18" fillId="41" borderId="10" xfId="0" applyNumberFormat="1" applyFont="1" applyFill="1" applyBorder="1" applyAlignment="1">
      <alignment horizontal="right" wrapText="1"/>
    </xf>
    <xf numFmtId="3" fontId="13" fillId="41" borderId="10" xfId="0" applyNumberFormat="1" applyFont="1" applyFill="1" applyBorder="1" applyAlignment="1">
      <alignment horizontal="right" wrapText="1"/>
    </xf>
    <xf numFmtId="3" fontId="12" fillId="41" borderId="10" xfId="0" applyNumberFormat="1" applyFont="1" applyFill="1" applyBorder="1" applyAlignment="1">
      <alignment horizontal="right" wrapText="1"/>
    </xf>
    <xf numFmtId="3" fontId="9" fillId="41" borderId="10" xfId="0" applyNumberFormat="1" applyFont="1" applyFill="1" applyBorder="1" applyAlignment="1">
      <alignment/>
    </xf>
    <xf numFmtId="3" fontId="13" fillId="41" borderId="10" xfId="0" applyNumberFormat="1" applyFont="1" applyFill="1" applyBorder="1" applyAlignment="1">
      <alignment/>
    </xf>
    <xf numFmtId="3" fontId="14" fillId="41" borderId="10" xfId="0" applyNumberFormat="1" applyFont="1" applyFill="1" applyBorder="1" applyAlignment="1">
      <alignment/>
    </xf>
    <xf numFmtId="3" fontId="12" fillId="41" borderId="12" xfId="0" applyNumberFormat="1" applyFont="1" applyFill="1" applyBorder="1" applyAlignment="1">
      <alignment horizontal="center" vertical="center" wrapText="1"/>
    </xf>
    <xf numFmtId="3" fontId="12" fillId="41" borderId="14" xfId="0" applyNumberFormat="1" applyFont="1" applyFill="1" applyBorder="1" applyAlignment="1">
      <alignment horizontal="center" vertical="center" wrapText="1"/>
    </xf>
    <xf numFmtId="3" fontId="16" fillId="41" borderId="10" xfId="0" applyNumberFormat="1" applyFont="1" applyFill="1" applyBorder="1" applyAlignment="1">
      <alignment/>
    </xf>
    <xf numFmtId="3" fontId="12" fillId="41" borderId="10" xfId="0" applyNumberFormat="1" applyFont="1" applyFill="1" applyBorder="1" applyAlignment="1">
      <alignment horizontal="right"/>
    </xf>
    <xf numFmtId="3" fontId="15" fillId="41" borderId="10" xfId="0" applyNumberFormat="1" applyFont="1" applyFill="1" applyBorder="1" applyAlignment="1">
      <alignment horizontal="right" wrapText="1"/>
    </xf>
    <xf numFmtId="3" fontId="18" fillId="41" borderId="10" xfId="0" applyNumberFormat="1" applyFont="1" applyFill="1" applyBorder="1" applyAlignment="1">
      <alignment/>
    </xf>
    <xf numFmtId="166" fontId="15" fillId="41" borderId="10" xfId="0" applyNumberFormat="1" applyFont="1" applyFill="1" applyBorder="1" applyAlignment="1">
      <alignment horizontal="right" wrapText="1"/>
    </xf>
    <xf numFmtId="165" fontId="55" fillId="41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zoomScalePageLayoutView="0" workbookViewId="0" topLeftCell="A1">
      <pane ySplit="1" topLeftCell="A59" activePane="bottomLeft" state="frozen"/>
      <selection pane="topLeft" activeCell="B1" sqref="B1"/>
      <selection pane="bottomLeft" activeCell="B83" sqref="B83"/>
    </sheetView>
  </sheetViews>
  <sheetFormatPr defaultColWidth="9.140625" defaultRowHeight="15"/>
  <cols>
    <col min="1" max="1" width="5.57421875" style="0" customWidth="1"/>
    <col min="2" max="2" width="40.28125" style="0" customWidth="1"/>
    <col min="3" max="4" width="9.8515625" style="0" bestFit="1" customWidth="1"/>
    <col min="5" max="5" width="10.421875" style="0" bestFit="1" customWidth="1"/>
    <col min="6" max="20" width="9.8515625" style="0" bestFit="1" customWidth="1"/>
  </cols>
  <sheetData>
    <row r="1" spans="1:20" ht="15">
      <c r="A1" s="25" t="s">
        <v>34</v>
      </c>
      <c r="B1" s="78" t="s">
        <v>0</v>
      </c>
      <c r="C1" s="79">
        <v>2008</v>
      </c>
      <c r="D1" s="79">
        <v>2009</v>
      </c>
      <c r="E1" s="79">
        <v>2010</v>
      </c>
      <c r="F1" s="79">
        <v>2011</v>
      </c>
      <c r="G1" s="79">
        <v>2012</v>
      </c>
      <c r="H1" s="80">
        <v>2013</v>
      </c>
      <c r="I1" s="79">
        <v>2014</v>
      </c>
      <c r="J1" s="79">
        <v>2015</v>
      </c>
      <c r="K1" s="79">
        <v>2016</v>
      </c>
      <c r="L1" s="79">
        <v>2017</v>
      </c>
      <c r="M1" s="79">
        <v>2018</v>
      </c>
      <c r="N1" s="79">
        <v>2019</v>
      </c>
      <c r="O1" s="79">
        <v>2020</v>
      </c>
      <c r="P1" s="79">
        <v>2021</v>
      </c>
      <c r="Q1" s="79">
        <v>2022</v>
      </c>
      <c r="R1" s="79">
        <v>2023</v>
      </c>
      <c r="S1" s="79">
        <v>2024</v>
      </c>
      <c r="T1" s="79">
        <v>2025</v>
      </c>
    </row>
    <row r="2" spans="1:20" ht="15">
      <c r="A2" s="1"/>
      <c r="B2" s="1"/>
      <c r="C2" s="1"/>
      <c r="D2" s="1"/>
      <c r="E2" s="2"/>
      <c r="F2" s="1"/>
      <c r="G2" s="1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">
      <c r="A3" s="25">
        <v>1</v>
      </c>
      <c r="B3" s="2" t="s">
        <v>1</v>
      </c>
      <c r="C3" s="5">
        <f>SUM(C4+C9+C15+C19+C25-C28)</f>
        <v>0</v>
      </c>
      <c r="D3" s="5">
        <f aca="true" t="shared" si="0" ref="D3:T3">SUM((C3-C25)+(D9+D19)+D25-((D28-D40)+(D41-D48)))</f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6">
        <f t="shared" si="0"/>
        <v>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0</v>
      </c>
      <c r="M3" s="6">
        <f t="shared" si="0"/>
        <v>0</v>
      </c>
      <c r="N3" s="6">
        <f t="shared" si="0"/>
        <v>0</v>
      </c>
      <c r="O3" s="6">
        <f t="shared" si="0"/>
        <v>0</v>
      </c>
      <c r="P3" s="6">
        <f t="shared" si="0"/>
        <v>0</v>
      </c>
      <c r="Q3" s="6">
        <f t="shared" si="0"/>
        <v>0</v>
      </c>
      <c r="R3" s="6">
        <f t="shared" si="0"/>
        <v>0</v>
      </c>
      <c r="S3" s="6">
        <f t="shared" si="0"/>
        <v>0</v>
      </c>
      <c r="T3" s="5">
        <f t="shared" si="0"/>
        <v>0</v>
      </c>
    </row>
    <row r="4" spans="1:20" ht="15">
      <c r="A4" s="1" t="s">
        <v>35</v>
      </c>
      <c r="B4" s="7" t="s">
        <v>2</v>
      </c>
      <c r="C4" s="8">
        <f>SUM(C5+C6)</f>
        <v>0</v>
      </c>
      <c r="D4" s="8">
        <v>0</v>
      </c>
      <c r="E4" s="8">
        <v>0</v>
      </c>
      <c r="F4" s="8">
        <v>0</v>
      </c>
      <c r="G4" s="8">
        <f aca="true" t="shared" si="1" ref="G4:T4">SUM(((F4+G9)-(G28-G40)))</f>
        <v>0</v>
      </c>
      <c r="H4" s="9">
        <f t="shared" si="1"/>
        <v>0</v>
      </c>
      <c r="I4" s="9">
        <f t="shared" si="1"/>
        <v>0</v>
      </c>
      <c r="J4" s="9">
        <f t="shared" si="1"/>
        <v>0</v>
      </c>
      <c r="K4" s="9">
        <f t="shared" si="1"/>
        <v>0</v>
      </c>
      <c r="L4" s="9">
        <f t="shared" si="1"/>
        <v>0</v>
      </c>
      <c r="M4" s="9">
        <f t="shared" si="1"/>
        <v>0</v>
      </c>
      <c r="N4" s="9">
        <f t="shared" si="1"/>
        <v>0</v>
      </c>
      <c r="O4" s="9">
        <f t="shared" si="1"/>
        <v>0</v>
      </c>
      <c r="P4" s="9">
        <f t="shared" si="1"/>
        <v>0</v>
      </c>
      <c r="Q4" s="9">
        <f t="shared" si="1"/>
        <v>0</v>
      </c>
      <c r="R4" s="9">
        <f t="shared" si="1"/>
        <v>0</v>
      </c>
      <c r="S4" s="9">
        <f t="shared" si="1"/>
        <v>0</v>
      </c>
      <c r="T4" s="8">
        <f t="shared" si="1"/>
        <v>0</v>
      </c>
    </row>
    <row r="5" spans="1:20" ht="15">
      <c r="A5" s="1" t="s">
        <v>36</v>
      </c>
      <c r="B5" s="2" t="s">
        <v>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</row>
    <row r="6" spans="1:20" ht="15">
      <c r="A6" s="1" t="s">
        <v>37</v>
      </c>
      <c r="B6" s="2" t="s">
        <v>4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ht="15">
      <c r="A7" s="1"/>
      <c r="B7" s="1"/>
      <c r="C7" s="10"/>
      <c r="D7" s="10"/>
      <c r="E7" s="8"/>
      <c r="F7" s="10"/>
      <c r="G7" s="10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">
      <c r="A8" s="1" t="s">
        <v>38</v>
      </c>
      <c r="B8" s="1" t="s">
        <v>5</v>
      </c>
      <c r="C8" s="10">
        <v>0</v>
      </c>
      <c r="D8" s="10"/>
      <c r="E8" s="8"/>
      <c r="F8" s="10"/>
      <c r="G8" s="10"/>
      <c r="H8" s="11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4.75">
      <c r="A9" s="76" t="s">
        <v>39</v>
      </c>
      <c r="B9" s="12" t="s">
        <v>6</v>
      </c>
      <c r="C9" s="13"/>
      <c r="D9" s="13">
        <f>SUM(D12)</f>
        <v>0</v>
      </c>
      <c r="E9" s="13">
        <f>SUM(E10+E12)</f>
        <v>0</v>
      </c>
      <c r="F9" s="13">
        <f>SUM(F10:F12)</f>
        <v>0</v>
      </c>
      <c r="G9" s="13">
        <f>SUM(G10:G12)</f>
        <v>0</v>
      </c>
      <c r="H9" s="14">
        <f aca="true" t="shared" si="2" ref="H9:T9">SUM(H10:H12)</f>
        <v>0</v>
      </c>
      <c r="I9" s="14">
        <f t="shared" si="2"/>
        <v>0</v>
      </c>
      <c r="J9" s="14">
        <f t="shared" si="2"/>
        <v>0</v>
      </c>
      <c r="K9" s="14"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0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</row>
    <row r="10" spans="1:20" ht="15">
      <c r="A10" s="1" t="s">
        <v>40</v>
      </c>
      <c r="B10" s="1" t="s">
        <v>3</v>
      </c>
      <c r="C10" s="10"/>
      <c r="D10" s="10">
        <v>0</v>
      </c>
      <c r="E10" s="15">
        <f>SUM(E11)</f>
        <v>0</v>
      </c>
      <c r="F10" s="10">
        <v>0</v>
      </c>
      <c r="G10" s="10">
        <v>0</v>
      </c>
      <c r="H10" s="11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">
      <c r="A11" s="1"/>
      <c r="B11" s="16"/>
      <c r="C11" s="10"/>
      <c r="D11" s="10"/>
      <c r="E11" s="17">
        <v>0</v>
      </c>
      <c r="F11" s="10"/>
      <c r="G11" s="10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"/>
    </row>
    <row r="12" spans="1:20" ht="15">
      <c r="A12" s="1" t="s">
        <v>41</v>
      </c>
      <c r="B12" s="1" t="s">
        <v>4</v>
      </c>
      <c r="C12" s="10"/>
      <c r="D12" s="10">
        <v>0</v>
      </c>
      <c r="E12" s="15">
        <f aca="true" t="shared" si="3" ref="E12:T12">SUM(E13:E13)</f>
        <v>0</v>
      </c>
      <c r="F12" s="14">
        <f t="shared" si="3"/>
        <v>0</v>
      </c>
      <c r="G12" s="14">
        <f t="shared" si="3"/>
        <v>0</v>
      </c>
      <c r="H12" s="11">
        <f t="shared" si="3"/>
        <v>0</v>
      </c>
      <c r="I12" s="11">
        <f t="shared" si="3"/>
        <v>0</v>
      </c>
      <c r="J12" s="11">
        <f t="shared" si="3"/>
        <v>0</v>
      </c>
      <c r="K12" s="11">
        <f t="shared" si="3"/>
        <v>0</v>
      </c>
      <c r="L12" s="11">
        <f t="shared" si="3"/>
        <v>0</v>
      </c>
      <c r="M12" s="11">
        <f t="shared" si="3"/>
        <v>0</v>
      </c>
      <c r="N12" s="11">
        <f t="shared" si="3"/>
        <v>0</v>
      </c>
      <c r="O12" s="11">
        <f t="shared" si="3"/>
        <v>0</v>
      </c>
      <c r="P12" s="11">
        <f t="shared" si="3"/>
        <v>0</v>
      </c>
      <c r="Q12" s="11">
        <f t="shared" si="3"/>
        <v>0</v>
      </c>
      <c r="R12" s="11">
        <f t="shared" si="3"/>
        <v>0</v>
      </c>
      <c r="S12" s="11">
        <f t="shared" si="3"/>
        <v>0</v>
      </c>
      <c r="T12" s="10">
        <f t="shared" si="3"/>
        <v>0</v>
      </c>
    </row>
    <row r="13" spans="1:20" ht="15">
      <c r="A13" s="1"/>
      <c r="B13" s="19"/>
      <c r="C13" s="20"/>
      <c r="D13" s="20"/>
      <c r="E13" s="21">
        <v>0</v>
      </c>
      <c r="F13" s="20"/>
      <c r="G13" s="20"/>
      <c r="H13" s="22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">
      <c r="A14" s="1" t="s">
        <v>42</v>
      </c>
      <c r="B14" s="1" t="s">
        <v>7</v>
      </c>
      <c r="C14" s="10"/>
      <c r="D14" s="10">
        <v>0</v>
      </c>
      <c r="E14" s="8">
        <v>0</v>
      </c>
      <c r="F14" s="10">
        <v>0</v>
      </c>
      <c r="G14" s="10">
        <v>0</v>
      </c>
      <c r="H14" s="11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">
      <c r="A15" s="76" t="s">
        <v>43</v>
      </c>
      <c r="B15" s="24" t="s">
        <v>8</v>
      </c>
      <c r="C15" s="14">
        <v>0</v>
      </c>
      <c r="D15" s="14">
        <f>SUM(D16:D18)</f>
        <v>0</v>
      </c>
      <c r="E15" s="15">
        <f aca="true" t="shared" si="4" ref="E15:T15">SUM(E16:E18)</f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4"/>
        <v>0</v>
      </c>
      <c r="R15" s="14">
        <f t="shared" si="4"/>
        <v>0</v>
      </c>
      <c r="S15" s="14">
        <f t="shared" si="4"/>
        <v>0</v>
      </c>
      <c r="T15" s="14">
        <f t="shared" si="4"/>
        <v>0</v>
      </c>
    </row>
    <row r="16" spans="1:20" ht="15">
      <c r="A16" s="1" t="s">
        <v>44</v>
      </c>
      <c r="B16" s="1" t="s">
        <v>3</v>
      </c>
      <c r="C16" s="10">
        <v>0</v>
      </c>
      <c r="D16" s="10"/>
      <c r="E16" s="8"/>
      <c r="F16" s="10"/>
      <c r="G16" s="10"/>
      <c r="H16" s="11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">
      <c r="A17" s="1" t="s">
        <v>45</v>
      </c>
      <c r="B17" s="1" t="s">
        <v>4</v>
      </c>
      <c r="C17" s="10">
        <v>0</v>
      </c>
      <c r="D17" s="10"/>
      <c r="E17" s="8"/>
      <c r="F17" s="10"/>
      <c r="G17" s="10"/>
      <c r="H17" s="1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">
      <c r="A18" s="1" t="s">
        <v>46</v>
      </c>
      <c r="B18" s="1" t="s">
        <v>7</v>
      </c>
      <c r="C18" s="10">
        <v>0</v>
      </c>
      <c r="D18" s="10"/>
      <c r="E18" s="8"/>
      <c r="F18" s="10"/>
      <c r="G18" s="10"/>
      <c r="H18" s="11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4.75">
      <c r="A19" s="76" t="s">
        <v>47</v>
      </c>
      <c r="B19" s="12" t="s">
        <v>9</v>
      </c>
      <c r="C19" s="13"/>
      <c r="D19" s="13">
        <f>SUM(D20:D22)</f>
        <v>0</v>
      </c>
      <c r="E19" s="13">
        <f>SUM(E20:E22)</f>
        <v>0</v>
      </c>
      <c r="F19" s="13">
        <f aca="true" t="shared" si="5" ref="F19:T19">SUM(F20:F22)</f>
        <v>0</v>
      </c>
      <c r="G19" s="13">
        <f t="shared" si="5"/>
        <v>0</v>
      </c>
      <c r="H19" s="13">
        <f t="shared" si="5"/>
        <v>0</v>
      </c>
      <c r="I19" s="13">
        <f t="shared" si="5"/>
        <v>0</v>
      </c>
      <c r="J19" s="13">
        <f t="shared" si="5"/>
        <v>0</v>
      </c>
      <c r="K19" s="13">
        <f t="shared" si="5"/>
        <v>0</v>
      </c>
      <c r="L19" s="13">
        <f t="shared" si="5"/>
        <v>0</v>
      </c>
      <c r="M19" s="13">
        <f t="shared" si="5"/>
        <v>0</v>
      </c>
      <c r="N19" s="13">
        <f t="shared" si="5"/>
        <v>0</v>
      </c>
      <c r="O19" s="13">
        <f t="shared" si="5"/>
        <v>0</v>
      </c>
      <c r="P19" s="13">
        <f t="shared" si="5"/>
        <v>0</v>
      </c>
      <c r="Q19" s="13">
        <f t="shared" si="5"/>
        <v>0</v>
      </c>
      <c r="R19" s="13">
        <f t="shared" si="5"/>
        <v>0</v>
      </c>
      <c r="S19" s="13">
        <f t="shared" si="5"/>
        <v>0</v>
      </c>
      <c r="T19" s="13">
        <f t="shared" si="5"/>
        <v>0</v>
      </c>
    </row>
    <row r="20" spans="1:20" ht="15">
      <c r="A20" s="1" t="s">
        <v>48</v>
      </c>
      <c r="B20" s="1" t="s">
        <v>10</v>
      </c>
      <c r="C20" s="10"/>
      <c r="D20" s="10">
        <v>0</v>
      </c>
      <c r="E20" s="8"/>
      <c r="F20" s="10"/>
      <c r="G20" s="10"/>
      <c r="H20" s="11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">
      <c r="A21" s="1"/>
      <c r="B21" s="19"/>
      <c r="C21" s="10"/>
      <c r="D21" s="10"/>
      <c r="E21" s="8"/>
      <c r="F21" s="10"/>
      <c r="G21" s="10"/>
      <c r="H21" s="11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1" t="s">
        <v>49</v>
      </c>
      <c r="B22" s="1" t="s">
        <v>4</v>
      </c>
      <c r="C22" s="10"/>
      <c r="D22" s="10">
        <v>0</v>
      </c>
      <c r="E22" s="15">
        <f aca="true" t="shared" si="6" ref="E22:T22">SUM(E23:E23)</f>
        <v>0</v>
      </c>
      <c r="F22" s="10">
        <f t="shared" si="6"/>
        <v>0</v>
      </c>
      <c r="G22" s="10">
        <f t="shared" si="6"/>
        <v>0</v>
      </c>
      <c r="H22" s="10">
        <f t="shared" si="6"/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  <c r="T22" s="10">
        <f t="shared" si="6"/>
        <v>0</v>
      </c>
    </row>
    <row r="23" spans="1:20" ht="15">
      <c r="A23" s="1"/>
      <c r="B23" s="19"/>
      <c r="C23" s="20"/>
      <c r="D23" s="20">
        <v>0</v>
      </c>
      <c r="E23" s="23">
        <v>0</v>
      </c>
      <c r="F23" s="20"/>
      <c r="G23" s="20"/>
      <c r="H23" s="2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1" t="s">
        <v>50</v>
      </c>
      <c r="B24" s="1" t="s">
        <v>7</v>
      </c>
      <c r="C24" s="10"/>
      <c r="D24" s="10">
        <v>0</v>
      </c>
      <c r="E24" s="8">
        <v>0</v>
      </c>
      <c r="F24" s="10">
        <v>0</v>
      </c>
      <c r="G24" s="10">
        <v>0</v>
      </c>
      <c r="H24" s="11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1" t="s">
        <v>51</v>
      </c>
      <c r="B25" s="1" t="s">
        <v>11</v>
      </c>
      <c r="C25" s="10">
        <v>0</v>
      </c>
      <c r="D25" s="10">
        <v>0</v>
      </c>
      <c r="E25" s="8">
        <v>0</v>
      </c>
      <c r="F25" s="10">
        <v>0</v>
      </c>
      <c r="G25" s="10">
        <v>0</v>
      </c>
      <c r="H25" s="11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1"/>
      <c r="B26" s="1"/>
      <c r="C26" s="10"/>
      <c r="D26" s="10"/>
      <c r="E26" s="8"/>
      <c r="F26" s="10"/>
      <c r="G26" s="10"/>
      <c r="H26" s="11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75">
        <v>2</v>
      </c>
      <c r="B27" s="25" t="s">
        <v>12</v>
      </c>
      <c r="C27" s="26"/>
      <c r="D27" s="26">
        <f aca="true" t="shared" si="7" ref="D27:T27">D28+D41+D49+D57</f>
        <v>0</v>
      </c>
      <c r="E27" s="77">
        <f t="shared" si="7"/>
        <v>0</v>
      </c>
      <c r="F27" s="26">
        <f t="shared" si="7"/>
        <v>0</v>
      </c>
      <c r="G27" s="26">
        <f t="shared" si="7"/>
        <v>0</v>
      </c>
      <c r="H27" s="27">
        <f t="shared" si="7"/>
        <v>0</v>
      </c>
      <c r="I27" s="26">
        <f t="shared" si="7"/>
        <v>0</v>
      </c>
      <c r="J27" s="26">
        <f t="shared" si="7"/>
        <v>0</v>
      </c>
      <c r="K27" s="26">
        <f t="shared" si="7"/>
        <v>0</v>
      </c>
      <c r="L27" s="26">
        <f t="shared" si="7"/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</row>
    <row r="28" spans="1:20" ht="15">
      <c r="A28" s="76" t="s">
        <v>52</v>
      </c>
      <c r="B28" s="12" t="s">
        <v>13</v>
      </c>
      <c r="C28" s="13"/>
      <c r="D28" s="13">
        <f aca="true" t="shared" si="8" ref="D28:T28">SUM(D29+D36)</f>
        <v>0</v>
      </c>
      <c r="E28" s="13">
        <f t="shared" si="8"/>
        <v>0</v>
      </c>
      <c r="F28" s="13">
        <f t="shared" si="8"/>
        <v>0</v>
      </c>
      <c r="G28" s="13">
        <f t="shared" si="8"/>
        <v>0</v>
      </c>
      <c r="H28" s="28">
        <f t="shared" si="8"/>
        <v>0</v>
      </c>
      <c r="I28" s="13">
        <f t="shared" si="8"/>
        <v>0</v>
      </c>
      <c r="J28" s="13">
        <f t="shared" si="8"/>
        <v>0</v>
      </c>
      <c r="K28" s="13">
        <f t="shared" si="8"/>
        <v>0</v>
      </c>
      <c r="L28" s="13">
        <f t="shared" si="8"/>
        <v>0</v>
      </c>
      <c r="M28" s="13">
        <f t="shared" si="8"/>
        <v>0</v>
      </c>
      <c r="N28" s="13">
        <f t="shared" si="8"/>
        <v>0</v>
      </c>
      <c r="O28" s="13">
        <f t="shared" si="8"/>
        <v>0</v>
      </c>
      <c r="P28" s="13">
        <f t="shared" si="8"/>
        <v>0</v>
      </c>
      <c r="Q28" s="13">
        <f t="shared" si="8"/>
        <v>0</v>
      </c>
      <c r="R28" s="13">
        <f t="shared" si="8"/>
        <v>0</v>
      </c>
      <c r="S28" s="13">
        <f t="shared" si="8"/>
        <v>0</v>
      </c>
      <c r="T28" s="13">
        <f t="shared" si="8"/>
        <v>0</v>
      </c>
    </row>
    <row r="29" spans="1:20" ht="15">
      <c r="A29" s="1" t="s">
        <v>53</v>
      </c>
      <c r="B29" s="1" t="s">
        <v>14</v>
      </c>
      <c r="C29" s="10"/>
      <c r="D29" s="14">
        <f>SUM(D30:D32)</f>
        <v>0</v>
      </c>
      <c r="E29" s="15">
        <f>SUM(E30:E32)</f>
        <v>0</v>
      </c>
      <c r="F29" s="14">
        <f aca="true" t="shared" si="9" ref="F29:T29">SUM(F30:F34)</f>
        <v>0</v>
      </c>
      <c r="G29" s="14">
        <f t="shared" si="9"/>
        <v>0</v>
      </c>
      <c r="H29" s="29">
        <f t="shared" si="9"/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  <c r="O29" s="14">
        <f t="shared" si="9"/>
        <v>0</v>
      </c>
      <c r="P29" s="14">
        <f t="shared" si="9"/>
        <v>0</v>
      </c>
      <c r="Q29" s="14">
        <f t="shared" si="9"/>
        <v>0</v>
      </c>
      <c r="R29" s="10">
        <f t="shared" si="9"/>
        <v>0</v>
      </c>
      <c r="S29" s="10">
        <f t="shared" si="9"/>
        <v>0</v>
      </c>
      <c r="T29" s="10">
        <f t="shared" si="9"/>
        <v>0</v>
      </c>
    </row>
    <row r="30" spans="1:20" ht="15">
      <c r="A30" s="1"/>
      <c r="B30" s="19"/>
      <c r="C30" s="20"/>
      <c r="D30" s="20">
        <v>0</v>
      </c>
      <c r="E30" s="23"/>
      <c r="F30" s="20"/>
      <c r="G30" s="20"/>
      <c r="H30" s="22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"/>
    </row>
    <row r="31" spans="1:20" ht="15">
      <c r="A31" s="1"/>
      <c r="B31" s="19"/>
      <c r="C31" s="20"/>
      <c r="D31" s="20"/>
      <c r="E31" s="23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30">
        <v>0</v>
      </c>
      <c r="L31" s="30">
        <v>0</v>
      </c>
      <c r="M31" s="3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4"/>
    </row>
    <row r="32" spans="1:20" ht="15">
      <c r="A32" s="1"/>
      <c r="B32" s="19"/>
      <c r="C32" s="20"/>
      <c r="D32" s="20"/>
      <c r="E32" s="23"/>
      <c r="F32" s="23">
        <v>0</v>
      </c>
      <c r="G32" s="23">
        <v>0</v>
      </c>
      <c r="H32" s="31">
        <v>0</v>
      </c>
      <c r="I32" s="23">
        <v>0</v>
      </c>
      <c r="J32" s="23">
        <v>0</v>
      </c>
      <c r="K32" s="32">
        <v>0</v>
      </c>
      <c r="L32" s="32">
        <v>0</v>
      </c>
      <c r="M32" s="32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ht="15">
      <c r="A33" s="1"/>
      <c r="B33" s="19"/>
      <c r="C33" s="20"/>
      <c r="D33" s="20"/>
      <c r="E33" s="23"/>
      <c r="F33" s="23"/>
      <c r="G33" s="23"/>
      <c r="H33" s="31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15">
      <c r="A34" s="1"/>
      <c r="B34" s="33"/>
      <c r="C34" s="20"/>
      <c r="D34" s="20"/>
      <c r="E34" s="23"/>
      <c r="F34" s="20"/>
      <c r="G34" s="20"/>
      <c r="H34" s="22"/>
      <c r="I34" s="20"/>
      <c r="J34" s="20"/>
      <c r="K34" s="22"/>
      <c r="L34" s="20"/>
      <c r="M34" s="20"/>
      <c r="N34" s="20"/>
      <c r="O34" s="22"/>
      <c r="P34" s="20"/>
      <c r="Q34" s="20"/>
      <c r="R34" s="20"/>
      <c r="S34" s="20"/>
      <c r="T34" s="20"/>
    </row>
    <row r="35" spans="1:20" ht="15">
      <c r="A35" s="1"/>
      <c r="B35" s="33"/>
      <c r="C35" s="20"/>
      <c r="D35" s="20"/>
      <c r="E35" s="23"/>
      <c r="F35" s="20"/>
      <c r="G35" s="20"/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5">
      <c r="A36" s="1" t="s">
        <v>54</v>
      </c>
      <c r="B36" s="1" t="s">
        <v>15</v>
      </c>
      <c r="C36" s="10"/>
      <c r="D36" s="14">
        <f>SUM(D37)</f>
        <v>0</v>
      </c>
      <c r="E36" s="15">
        <f>SUM(E37)</f>
        <v>0</v>
      </c>
      <c r="F36" s="14">
        <f>SUM(F37+F38)</f>
        <v>0</v>
      </c>
      <c r="G36" s="14">
        <f aca="true" t="shared" si="10" ref="G36:L36">SUM(G37+G38)</f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4"/>
      <c r="N36" s="4"/>
      <c r="O36" s="4"/>
      <c r="P36" s="4"/>
      <c r="Q36" s="4"/>
      <c r="R36" s="4"/>
      <c r="S36" s="4"/>
      <c r="T36" s="4"/>
    </row>
    <row r="37" spans="1:20" ht="15">
      <c r="A37" s="1"/>
      <c r="B37" s="19"/>
      <c r="C37" s="20"/>
      <c r="D37" s="20">
        <v>0</v>
      </c>
      <c r="E37" s="23">
        <v>0</v>
      </c>
      <c r="F37" s="20">
        <v>0</v>
      </c>
      <c r="G37" s="20">
        <v>0</v>
      </c>
      <c r="H37" s="22"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">
      <c r="A38" s="1"/>
      <c r="B38" s="19"/>
      <c r="C38" s="20"/>
      <c r="D38" s="20"/>
      <c r="E38" s="23"/>
      <c r="F38" s="20"/>
      <c r="G38" s="20"/>
      <c r="H38" s="20"/>
      <c r="I38" s="20"/>
      <c r="J38" s="20"/>
      <c r="K38" s="20"/>
      <c r="L38" s="34"/>
      <c r="M38" s="4"/>
      <c r="N38" s="4"/>
      <c r="O38" s="4"/>
      <c r="P38" s="4"/>
      <c r="Q38" s="4"/>
      <c r="R38" s="4"/>
      <c r="S38" s="4"/>
      <c r="T38" s="4"/>
    </row>
    <row r="39" spans="1:20" ht="15">
      <c r="A39" s="1" t="s">
        <v>55</v>
      </c>
      <c r="B39" s="1" t="s">
        <v>16</v>
      </c>
      <c r="C39" s="10"/>
      <c r="D39" s="10">
        <v>0</v>
      </c>
      <c r="E39" s="8">
        <v>0</v>
      </c>
      <c r="F39" s="10">
        <v>0</v>
      </c>
      <c r="G39" s="10">
        <v>0</v>
      </c>
      <c r="H39" s="11">
        <v>0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">
      <c r="A40" s="1" t="s">
        <v>56</v>
      </c>
      <c r="B40" s="1" t="s">
        <v>17</v>
      </c>
      <c r="C40" s="10"/>
      <c r="D40" s="10">
        <v>0</v>
      </c>
      <c r="E40" s="8">
        <v>0</v>
      </c>
      <c r="F40" s="10">
        <v>0</v>
      </c>
      <c r="G40" s="10">
        <v>0</v>
      </c>
      <c r="H40" s="11"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">
      <c r="A41" s="63" t="s">
        <v>57</v>
      </c>
      <c r="B41" s="12" t="s">
        <v>18</v>
      </c>
      <c r="C41" s="13"/>
      <c r="D41" s="13">
        <f aca="true" t="shared" si="11" ref="D41:T41">SUM(D42+D45)</f>
        <v>0</v>
      </c>
      <c r="E41" s="13">
        <f t="shared" si="11"/>
        <v>0</v>
      </c>
      <c r="F41" s="13">
        <f t="shared" si="11"/>
        <v>0</v>
      </c>
      <c r="G41" s="13">
        <f t="shared" si="11"/>
        <v>0</v>
      </c>
      <c r="H41" s="13">
        <f t="shared" si="11"/>
        <v>0</v>
      </c>
      <c r="I41" s="13">
        <f t="shared" si="11"/>
        <v>0</v>
      </c>
      <c r="J41" s="13">
        <f t="shared" si="11"/>
        <v>0</v>
      </c>
      <c r="K41" s="13">
        <f t="shared" si="11"/>
        <v>0</v>
      </c>
      <c r="L41" s="13">
        <f t="shared" si="11"/>
        <v>0</v>
      </c>
      <c r="M41" s="13">
        <f t="shared" si="11"/>
        <v>0</v>
      </c>
      <c r="N41" s="13">
        <f t="shared" si="11"/>
        <v>0</v>
      </c>
      <c r="O41" s="13">
        <f t="shared" si="11"/>
        <v>0</v>
      </c>
      <c r="P41" s="13">
        <f t="shared" si="11"/>
        <v>0</v>
      </c>
      <c r="Q41" s="13">
        <f t="shared" si="11"/>
        <v>0</v>
      </c>
      <c r="R41" s="13">
        <f t="shared" si="11"/>
        <v>0</v>
      </c>
      <c r="S41" s="13">
        <f t="shared" si="11"/>
        <v>0</v>
      </c>
      <c r="T41" s="13">
        <f t="shared" si="11"/>
        <v>0</v>
      </c>
    </row>
    <row r="42" spans="1:20" ht="15">
      <c r="A42" s="1" t="s">
        <v>58</v>
      </c>
      <c r="B42" s="1" t="s">
        <v>14</v>
      </c>
      <c r="C42" s="10"/>
      <c r="D42" s="10">
        <f>SUM(D43:D44)</f>
        <v>0</v>
      </c>
      <c r="E42" s="8">
        <f>SUM(E43:E43)</f>
        <v>0</v>
      </c>
      <c r="F42" s="14">
        <f>SUM(F43:F44)</f>
        <v>0</v>
      </c>
      <c r="G42" s="10">
        <f aca="true" t="shared" si="12" ref="G42:T42">SUM(G43:G43)</f>
        <v>0</v>
      </c>
      <c r="H42" s="11">
        <f t="shared" si="12"/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0">
        <f t="shared" si="12"/>
        <v>0</v>
      </c>
      <c r="M42" s="10">
        <f t="shared" si="12"/>
        <v>0</v>
      </c>
      <c r="N42" s="10">
        <f t="shared" si="12"/>
        <v>0</v>
      </c>
      <c r="O42" s="10">
        <f t="shared" si="12"/>
        <v>0</v>
      </c>
      <c r="P42" s="10">
        <f t="shared" si="12"/>
        <v>0</v>
      </c>
      <c r="Q42" s="10">
        <f t="shared" si="12"/>
        <v>0</v>
      </c>
      <c r="R42" s="10">
        <f t="shared" si="12"/>
        <v>0</v>
      </c>
      <c r="S42" s="10">
        <f t="shared" si="12"/>
        <v>0</v>
      </c>
      <c r="T42" s="10">
        <f t="shared" si="12"/>
        <v>0</v>
      </c>
    </row>
    <row r="43" spans="1:20" ht="15">
      <c r="A43" s="1"/>
      <c r="B43" s="19"/>
      <c r="C43" s="20"/>
      <c r="D43" s="20"/>
      <c r="E43" s="23"/>
      <c r="F43" s="20">
        <v>0</v>
      </c>
      <c r="G43" s="35">
        <v>0</v>
      </c>
      <c r="H43" s="35">
        <v>0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15">
      <c r="A44" s="1"/>
      <c r="B44" s="33"/>
      <c r="C44" s="10"/>
      <c r="D44" s="10"/>
      <c r="E44" s="8"/>
      <c r="F44" s="36">
        <v>0</v>
      </c>
      <c r="G44" s="10"/>
      <c r="H44" s="11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">
      <c r="A45" s="1" t="s">
        <v>59</v>
      </c>
      <c r="B45" s="1" t="s">
        <v>15</v>
      </c>
      <c r="C45" s="10"/>
      <c r="D45" s="10">
        <f>SUM(D46)</f>
        <v>0</v>
      </c>
      <c r="E45" s="8">
        <f>SUM(E46)</f>
        <v>0</v>
      </c>
      <c r="F45" s="10">
        <f>SUM(F46)</f>
        <v>0</v>
      </c>
      <c r="G45" s="10">
        <f>SUM(G46)</f>
        <v>0</v>
      </c>
      <c r="H45" s="11">
        <f>SUM(H46)</f>
        <v>0</v>
      </c>
      <c r="I45" s="3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1"/>
      <c r="B46" s="19"/>
      <c r="C46" s="10"/>
      <c r="D46" s="20"/>
      <c r="E46" s="23"/>
      <c r="F46" s="20"/>
      <c r="G46" s="20"/>
      <c r="H46" s="22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">
      <c r="A47" s="1" t="s">
        <v>60</v>
      </c>
      <c r="B47" s="1" t="s">
        <v>16</v>
      </c>
      <c r="C47" s="10"/>
      <c r="D47" s="10">
        <v>0</v>
      </c>
      <c r="E47" s="8">
        <v>0</v>
      </c>
      <c r="F47" s="10">
        <v>0</v>
      </c>
      <c r="G47" s="10">
        <v>0</v>
      </c>
      <c r="H47" s="11"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">
      <c r="A48" s="1" t="s">
        <v>61</v>
      </c>
      <c r="B48" s="38" t="s">
        <v>17</v>
      </c>
      <c r="C48" s="39"/>
      <c r="D48" s="39">
        <v>0</v>
      </c>
      <c r="E48" s="40">
        <v>0</v>
      </c>
      <c r="F48" s="39">
        <v>0</v>
      </c>
      <c r="G48" s="39">
        <v>0</v>
      </c>
      <c r="H48" s="41"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4.75">
      <c r="A49" s="1" t="s">
        <v>62</v>
      </c>
      <c r="B49" s="12" t="s">
        <v>19</v>
      </c>
      <c r="C49" s="42"/>
      <c r="D49" s="42">
        <f>SUM(D50:D54)</f>
        <v>0</v>
      </c>
      <c r="E49" s="42">
        <f>SUM(E50:E54)</f>
        <v>0</v>
      </c>
      <c r="F49" s="42">
        <f>SUM(F50:F54)</f>
        <v>0</v>
      </c>
      <c r="G49" s="42">
        <f>SUM(G50:G54)</f>
        <v>0</v>
      </c>
      <c r="H49" s="42">
        <f>SUM(H50:H54)</f>
        <v>0</v>
      </c>
      <c r="I49" s="42">
        <f aca="true" t="shared" si="13" ref="I49:T49">SUM(I50:I54)</f>
        <v>0</v>
      </c>
      <c r="J49" s="42">
        <f t="shared" si="13"/>
        <v>0</v>
      </c>
      <c r="K49" s="42">
        <f t="shared" si="13"/>
        <v>0</v>
      </c>
      <c r="L49" s="42">
        <f t="shared" si="13"/>
        <v>0</v>
      </c>
      <c r="M49" s="42">
        <f t="shared" si="13"/>
        <v>0</v>
      </c>
      <c r="N49" s="42">
        <f t="shared" si="13"/>
        <v>0</v>
      </c>
      <c r="O49" s="42">
        <f t="shared" si="13"/>
        <v>0</v>
      </c>
      <c r="P49" s="42">
        <f t="shared" si="13"/>
        <v>0</v>
      </c>
      <c r="Q49" s="42">
        <f t="shared" si="13"/>
        <v>0</v>
      </c>
      <c r="R49" s="42">
        <f t="shared" si="13"/>
        <v>0</v>
      </c>
      <c r="S49" s="42">
        <f t="shared" si="13"/>
        <v>0</v>
      </c>
      <c r="T49" s="42">
        <f t="shared" si="13"/>
        <v>0</v>
      </c>
    </row>
    <row r="50" spans="1:20" ht="15">
      <c r="A50" s="1"/>
      <c r="B50" s="43"/>
      <c r="C50" s="44"/>
      <c r="D50" s="44">
        <v>0</v>
      </c>
      <c r="E50" s="45">
        <v>0</v>
      </c>
      <c r="F50" s="44">
        <v>0</v>
      </c>
      <c r="G50" s="44">
        <v>0</v>
      </c>
      <c r="H50" s="46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">
        <v>0</v>
      </c>
    </row>
    <row r="51" spans="1:20" ht="15">
      <c r="A51" s="1"/>
      <c r="B51" s="19"/>
      <c r="C51" s="10"/>
      <c r="D51" s="10">
        <v>0</v>
      </c>
      <c r="E51" s="8">
        <v>0</v>
      </c>
      <c r="F51" s="10">
        <v>0</v>
      </c>
      <c r="G51" s="10">
        <v>0</v>
      </c>
      <c r="H51" s="11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</row>
    <row r="52" spans="1:20" ht="15">
      <c r="A52" s="1"/>
      <c r="B52" s="19"/>
      <c r="C52" s="10"/>
      <c r="D52" s="10">
        <v>0</v>
      </c>
      <c r="E52" s="8">
        <v>0</v>
      </c>
      <c r="F52" s="10">
        <v>0</v>
      </c>
      <c r="G52" s="10">
        <v>0</v>
      </c>
      <c r="H52" s="11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ht="15">
      <c r="A53" s="1"/>
      <c r="B53" s="19"/>
      <c r="C53" s="10"/>
      <c r="D53" s="10">
        <v>0</v>
      </c>
      <c r="E53" s="8">
        <v>0</v>
      </c>
      <c r="F53" s="10">
        <v>0</v>
      </c>
      <c r="G53" s="10">
        <v>0</v>
      </c>
      <c r="H53" s="11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ht="15">
      <c r="A54" s="1"/>
      <c r="B54" s="19"/>
      <c r="C54" s="10"/>
      <c r="D54" s="10">
        <v>0</v>
      </c>
      <c r="E54" s="8">
        <v>0</v>
      </c>
      <c r="F54" s="10">
        <v>0</v>
      </c>
      <c r="G54" s="10">
        <v>0</v>
      </c>
      <c r="H54" s="11">
        <v>0</v>
      </c>
      <c r="I54" s="47">
        <v>0</v>
      </c>
      <c r="J54" s="47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</row>
    <row r="55" spans="1:20" ht="15">
      <c r="A55" s="1"/>
      <c r="B55" s="19"/>
      <c r="C55" s="39"/>
      <c r="D55" s="39">
        <v>0</v>
      </c>
      <c r="E55" s="40">
        <v>0</v>
      </c>
      <c r="F55" s="39">
        <v>0</v>
      </c>
      <c r="G55" s="39">
        <v>0</v>
      </c>
      <c r="H55" s="41">
        <v>0</v>
      </c>
      <c r="I55" s="47">
        <v>0</v>
      </c>
      <c r="J55" s="47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</row>
    <row r="56" spans="1:20" ht="15">
      <c r="A56" s="1"/>
      <c r="B56" s="49"/>
      <c r="C56" s="39"/>
      <c r="D56" s="39"/>
      <c r="E56" s="40"/>
      <c r="F56" s="39"/>
      <c r="G56" s="39"/>
      <c r="H56" s="41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  <row r="57" spans="1:20" ht="15">
      <c r="A57" s="1" t="s">
        <v>63</v>
      </c>
      <c r="B57" s="50" t="s">
        <v>20</v>
      </c>
      <c r="C57" s="42"/>
      <c r="D57" s="42">
        <f>SUM(D58:D60)</f>
        <v>0</v>
      </c>
      <c r="E57" s="42">
        <f>SUM(E58)</f>
        <v>0</v>
      </c>
      <c r="F57" s="42"/>
      <c r="G57" s="42"/>
      <c r="H57" s="42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1"/>
      <c r="B58" s="52"/>
      <c r="C58" s="44"/>
      <c r="D58" s="44"/>
      <c r="E58" s="45">
        <v>0</v>
      </c>
      <c r="F58" s="44"/>
      <c r="G58" s="44"/>
      <c r="H58" s="46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">
      <c r="A59" s="1"/>
      <c r="B59" s="1"/>
      <c r="C59" s="10"/>
      <c r="D59" s="10"/>
      <c r="E59" s="8"/>
      <c r="F59" s="10"/>
      <c r="G59" s="10"/>
      <c r="H59" s="11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">
      <c r="A60" s="1"/>
      <c r="B60" s="38"/>
      <c r="C60" s="39"/>
      <c r="D60" s="39"/>
      <c r="E60" s="40"/>
      <c r="F60" s="39"/>
      <c r="G60" s="39"/>
      <c r="H60" s="4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">
      <c r="A61" s="63">
        <v>3</v>
      </c>
      <c r="B61" s="53" t="s">
        <v>21</v>
      </c>
      <c r="C61" s="54">
        <f aca="true" t="shared" si="14" ref="C61:H61">SUM(C62:C64)</f>
        <v>0</v>
      </c>
      <c r="D61" s="54">
        <f t="shared" si="14"/>
        <v>0</v>
      </c>
      <c r="E61" s="54">
        <f t="shared" si="14"/>
        <v>0</v>
      </c>
      <c r="F61" s="54">
        <f t="shared" si="14"/>
        <v>0</v>
      </c>
      <c r="G61" s="54">
        <f t="shared" si="14"/>
        <v>0</v>
      </c>
      <c r="H61" s="54">
        <f t="shared" si="14"/>
        <v>0</v>
      </c>
      <c r="I61" s="54">
        <f aca="true" t="shared" si="15" ref="I61:T61">SUM(I62:I64)</f>
        <v>0</v>
      </c>
      <c r="J61" s="54">
        <f t="shared" si="15"/>
        <v>0</v>
      </c>
      <c r="K61" s="54">
        <f t="shared" si="15"/>
        <v>0</v>
      </c>
      <c r="L61" s="54">
        <f t="shared" si="15"/>
        <v>0</v>
      </c>
      <c r="M61" s="54">
        <f t="shared" si="15"/>
        <v>0</v>
      </c>
      <c r="N61" s="54">
        <f t="shared" si="15"/>
        <v>0</v>
      </c>
      <c r="O61" s="54">
        <f t="shared" si="15"/>
        <v>0</v>
      </c>
      <c r="P61" s="54">
        <f t="shared" si="15"/>
        <v>0</v>
      </c>
      <c r="Q61" s="54">
        <f t="shared" si="15"/>
        <v>0</v>
      </c>
      <c r="R61" s="54">
        <f t="shared" si="15"/>
        <v>0</v>
      </c>
      <c r="S61" s="54">
        <f t="shared" si="15"/>
        <v>0</v>
      </c>
      <c r="T61" s="54">
        <f t="shared" si="15"/>
        <v>0</v>
      </c>
    </row>
    <row r="62" spans="1:20" ht="15">
      <c r="A62" s="63"/>
      <c r="B62" s="55" t="s">
        <v>22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7">
        <v>0</v>
      </c>
      <c r="M62" s="57">
        <v>0</v>
      </c>
      <c r="N62" s="57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7">
        <v>0</v>
      </c>
    </row>
    <row r="63" spans="1:20" ht="15">
      <c r="A63" s="63"/>
      <c r="B63" s="58" t="s">
        <v>23</v>
      </c>
      <c r="C63" s="59">
        <v>0</v>
      </c>
      <c r="D63" s="59">
        <v>0</v>
      </c>
      <c r="E63" s="60">
        <v>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</row>
    <row r="64" spans="1:20" ht="15">
      <c r="A64" s="63"/>
      <c r="B64" s="58" t="s">
        <v>24</v>
      </c>
      <c r="C64" s="59">
        <v>0</v>
      </c>
      <c r="D64" s="59">
        <v>0</v>
      </c>
      <c r="E64" s="60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</row>
    <row r="65" spans="1:20" ht="15">
      <c r="A65" s="63">
        <v>4</v>
      </c>
      <c r="B65" s="53" t="s">
        <v>25</v>
      </c>
      <c r="C65" s="54">
        <v>0</v>
      </c>
      <c r="D65" s="54">
        <v>0</v>
      </c>
      <c r="E65" s="15">
        <f>SUM(E66:E67)</f>
        <v>0</v>
      </c>
      <c r="F65" s="54">
        <f aca="true" t="shared" si="16" ref="F65:T65">SUM(F66:F67)</f>
        <v>0</v>
      </c>
      <c r="G65" s="54">
        <f t="shared" si="16"/>
        <v>0</v>
      </c>
      <c r="H65" s="54">
        <f t="shared" si="16"/>
        <v>0</v>
      </c>
      <c r="I65" s="54">
        <f t="shared" si="16"/>
        <v>0</v>
      </c>
      <c r="J65" s="54">
        <f t="shared" si="16"/>
        <v>0</v>
      </c>
      <c r="K65" s="54">
        <f t="shared" si="16"/>
        <v>0</v>
      </c>
      <c r="L65" s="54">
        <f t="shared" si="16"/>
        <v>0</v>
      </c>
      <c r="M65" s="54">
        <f t="shared" si="16"/>
        <v>0</v>
      </c>
      <c r="N65" s="54">
        <f t="shared" si="16"/>
        <v>0</v>
      </c>
      <c r="O65" s="54">
        <f t="shared" si="16"/>
        <v>0</v>
      </c>
      <c r="P65" s="54">
        <f t="shared" si="16"/>
        <v>0</v>
      </c>
      <c r="Q65" s="54">
        <f t="shared" si="16"/>
        <v>0</v>
      </c>
      <c r="R65" s="54">
        <f t="shared" si="16"/>
        <v>0</v>
      </c>
      <c r="S65" s="54">
        <f t="shared" si="16"/>
        <v>0</v>
      </c>
      <c r="T65" s="54">
        <f t="shared" si="16"/>
        <v>0</v>
      </c>
    </row>
    <row r="66" spans="1:20" ht="15">
      <c r="A66" s="63"/>
      <c r="B66" s="55" t="s">
        <v>26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</row>
    <row r="67" spans="1:20" ht="15">
      <c r="A67" s="63"/>
      <c r="B67" s="58" t="s">
        <v>27</v>
      </c>
      <c r="C67" s="59">
        <v>0</v>
      </c>
      <c r="D67" s="59">
        <v>0</v>
      </c>
      <c r="E67" s="60">
        <v>0</v>
      </c>
      <c r="F67" s="59">
        <v>0</v>
      </c>
      <c r="G67" s="59">
        <v>0</v>
      </c>
      <c r="H67" s="59">
        <v>0</v>
      </c>
      <c r="I67" s="61">
        <v>0</v>
      </c>
      <c r="J67" s="61">
        <v>0</v>
      </c>
      <c r="K67" s="61">
        <v>0</v>
      </c>
      <c r="L67" s="61">
        <v>0</v>
      </c>
      <c r="M67" s="61">
        <v>0</v>
      </c>
      <c r="N67" s="61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</row>
    <row r="68" spans="1:20" ht="15">
      <c r="A68" s="63">
        <v>5</v>
      </c>
      <c r="B68" s="63" t="s">
        <v>28</v>
      </c>
      <c r="C68" s="14"/>
      <c r="D68" s="14">
        <v>0</v>
      </c>
      <c r="E68" s="15">
        <f>SUM(E61-E65)</f>
        <v>0</v>
      </c>
      <c r="F68" s="14">
        <f>SUM(F61-F65)</f>
        <v>0</v>
      </c>
      <c r="G68" s="14">
        <f>SUM(G61-G65)</f>
        <v>0</v>
      </c>
      <c r="H68" s="14">
        <f aca="true" t="shared" si="17" ref="H68:T68">SUM(H61-H65)</f>
        <v>0</v>
      </c>
      <c r="I68" s="14">
        <f t="shared" si="17"/>
        <v>0</v>
      </c>
      <c r="J68" s="14">
        <f t="shared" si="17"/>
        <v>0</v>
      </c>
      <c r="K68" s="14">
        <f t="shared" si="17"/>
        <v>0</v>
      </c>
      <c r="L68" s="14">
        <f t="shared" si="17"/>
        <v>0</v>
      </c>
      <c r="M68" s="14">
        <f t="shared" si="17"/>
        <v>0</v>
      </c>
      <c r="N68" s="14">
        <f t="shared" si="17"/>
        <v>0</v>
      </c>
      <c r="O68" s="14">
        <f t="shared" si="17"/>
        <v>0</v>
      </c>
      <c r="P68" s="14">
        <f t="shared" si="17"/>
        <v>0</v>
      </c>
      <c r="Q68" s="14">
        <f t="shared" si="17"/>
        <v>0</v>
      </c>
      <c r="R68" s="14">
        <f t="shared" si="17"/>
        <v>0</v>
      </c>
      <c r="S68" s="14">
        <f t="shared" si="17"/>
        <v>0</v>
      </c>
      <c r="T68" s="14">
        <f t="shared" si="17"/>
        <v>0</v>
      </c>
    </row>
    <row r="69" spans="1:20" ht="15">
      <c r="A69" s="63">
        <v>6</v>
      </c>
      <c r="B69" s="63" t="s">
        <v>29</v>
      </c>
      <c r="C69" s="14"/>
      <c r="D69" s="14"/>
      <c r="E69" s="15"/>
      <c r="F69" s="14"/>
      <c r="G69" s="14"/>
      <c r="H69" s="14"/>
      <c r="I69" s="64"/>
      <c r="J69" s="64"/>
      <c r="K69" s="64"/>
      <c r="L69" s="64"/>
      <c r="M69" s="64"/>
      <c r="N69" s="64"/>
      <c r="O69" s="4"/>
      <c r="P69" s="4"/>
      <c r="Q69" s="4"/>
      <c r="R69" s="4"/>
      <c r="S69" s="4"/>
      <c r="T69" s="4"/>
    </row>
    <row r="70" spans="1:20" ht="15">
      <c r="A70" s="25" t="s">
        <v>64</v>
      </c>
      <c r="B70" s="25" t="s">
        <v>30</v>
      </c>
      <c r="C70" s="26">
        <v>0</v>
      </c>
      <c r="D70" s="26" t="e">
        <f aca="true" t="shared" si="18" ref="D70:T70">SUM(D3/D61)*100</f>
        <v>#DIV/0!</v>
      </c>
      <c r="E70" s="65" t="e">
        <f t="shared" si="18"/>
        <v>#DIV/0!</v>
      </c>
      <c r="F70" s="26" t="e">
        <f t="shared" si="18"/>
        <v>#DIV/0!</v>
      </c>
      <c r="G70" s="26" t="e">
        <f t="shared" si="18"/>
        <v>#DIV/0!</v>
      </c>
      <c r="H70" s="26" t="e">
        <f t="shared" si="18"/>
        <v>#DIV/0!</v>
      </c>
      <c r="I70" s="26" t="e">
        <f t="shared" si="18"/>
        <v>#DIV/0!</v>
      </c>
      <c r="J70" s="26" t="e">
        <f t="shared" si="18"/>
        <v>#DIV/0!</v>
      </c>
      <c r="K70" s="26" t="e">
        <f t="shared" si="18"/>
        <v>#DIV/0!</v>
      </c>
      <c r="L70" s="26" t="e">
        <f t="shared" si="18"/>
        <v>#DIV/0!</v>
      </c>
      <c r="M70" s="26" t="e">
        <f t="shared" si="18"/>
        <v>#DIV/0!</v>
      </c>
      <c r="N70" s="26" t="e">
        <f t="shared" si="18"/>
        <v>#DIV/0!</v>
      </c>
      <c r="O70" s="26" t="e">
        <f t="shared" si="18"/>
        <v>#DIV/0!</v>
      </c>
      <c r="P70" s="26" t="e">
        <f t="shared" si="18"/>
        <v>#DIV/0!</v>
      </c>
      <c r="Q70" s="26" t="e">
        <f t="shared" si="18"/>
        <v>#DIV/0!</v>
      </c>
      <c r="R70" s="26" t="e">
        <f t="shared" si="18"/>
        <v>#DIV/0!</v>
      </c>
      <c r="S70" s="26" t="e">
        <f t="shared" si="18"/>
        <v>#DIV/0!</v>
      </c>
      <c r="T70" s="26" t="e">
        <f t="shared" si="18"/>
        <v>#DIV/0!</v>
      </c>
    </row>
    <row r="71" spans="1:20" ht="15">
      <c r="A71" s="25" t="s">
        <v>65</v>
      </c>
      <c r="B71" s="25" t="s">
        <v>31</v>
      </c>
      <c r="C71" s="26">
        <v>0</v>
      </c>
      <c r="D71" s="26" t="e">
        <f aca="true" t="shared" si="19" ref="D71:T71">SUM(D4/D61)*100</f>
        <v>#DIV/0!</v>
      </c>
      <c r="E71" s="65" t="e">
        <f t="shared" si="19"/>
        <v>#DIV/0!</v>
      </c>
      <c r="F71" s="26" t="e">
        <f t="shared" si="19"/>
        <v>#DIV/0!</v>
      </c>
      <c r="G71" s="26" t="e">
        <f t="shared" si="19"/>
        <v>#DIV/0!</v>
      </c>
      <c r="H71" s="26" t="e">
        <f t="shared" si="19"/>
        <v>#DIV/0!</v>
      </c>
      <c r="I71" s="26" t="e">
        <f t="shared" si="19"/>
        <v>#DIV/0!</v>
      </c>
      <c r="J71" s="26" t="e">
        <f t="shared" si="19"/>
        <v>#DIV/0!</v>
      </c>
      <c r="K71" s="26" t="e">
        <f t="shared" si="19"/>
        <v>#DIV/0!</v>
      </c>
      <c r="L71" s="26" t="e">
        <f t="shared" si="19"/>
        <v>#DIV/0!</v>
      </c>
      <c r="M71" s="26" t="e">
        <f t="shared" si="19"/>
        <v>#DIV/0!</v>
      </c>
      <c r="N71" s="26" t="e">
        <f t="shared" si="19"/>
        <v>#DIV/0!</v>
      </c>
      <c r="O71" s="26" t="e">
        <f t="shared" si="19"/>
        <v>#DIV/0!</v>
      </c>
      <c r="P71" s="26" t="e">
        <f t="shared" si="19"/>
        <v>#DIV/0!</v>
      </c>
      <c r="Q71" s="26" t="e">
        <f t="shared" si="19"/>
        <v>#DIV/0!</v>
      </c>
      <c r="R71" s="26" t="e">
        <f t="shared" si="19"/>
        <v>#DIV/0!</v>
      </c>
      <c r="S71" s="26" t="e">
        <f t="shared" si="19"/>
        <v>#DIV/0!</v>
      </c>
      <c r="T71" s="26" t="e">
        <f t="shared" si="19"/>
        <v>#DIV/0!</v>
      </c>
    </row>
    <row r="72" spans="1:20" ht="24.75">
      <c r="A72" s="25" t="s">
        <v>66</v>
      </c>
      <c r="B72" s="66" t="s">
        <v>32</v>
      </c>
      <c r="C72" s="26"/>
      <c r="D72" s="26" t="e">
        <f aca="true" t="shared" si="20" ref="D72:S72">SUM((D28+D41+D49+D57)/D61*100)</f>
        <v>#DIV/0!</v>
      </c>
      <c r="E72" s="67" t="e">
        <f t="shared" si="20"/>
        <v>#DIV/0!</v>
      </c>
      <c r="F72" s="68" t="e">
        <f t="shared" si="20"/>
        <v>#DIV/0!</v>
      </c>
      <c r="G72" s="68" t="e">
        <f t="shared" si="20"/>
        <v>#DIV/0!</v>
      </c>
      <c r="H72" s="68" t="e">
        <f t="shared" si="20"/>
        <v>#DIV/0!</v>
      </c>
      <c r="I72" s="68" t="e">
        <f t="shared" si="20"/>
        <v>#DIV/0!</v>
      </c>
      <c r="J72" s="68" t="e">
        <f t="shared" si="20"/>
        <v>#DIV/0!</v>
      </c>
      <c r="K72" s="68" t="e">
        <f t="shared" si="20"/>
        <v>#DIV/0!</v>
      </c>
      <c r="L72" s="68" t="e">
        <f t="shared" si="20"/>
        <v>#DIV/0!</v>
      </c>
      <c r="M72" s="68" t="e">
        <f t="shared" si="20"/>
        <v>#DIV/0!</v>
      </c>
      <c r="N72" s="68" t="e">
        <f t="shared" si="20"/>
        <v>#DIV/0!</v>
      </c>
      <c r="O72" s="68" t="e">
        <f t="shared" si="20"/>
        <v>#DIV/0!</v>
      </c>
      <c r="P72" s="68" t="e">
        <f t="shared" si="20"/>
        <v>#DIV/0!</v>
      </c>
      <c r="Q72" s="68" t="e">
        <f t="shared" si="20"/>
        <v>#DIV/0!</v>
      </c>
      <c r="R72" s="68" t="e">
        <f t="shared" si="20"/>
        <v>#DIV/0!</v>
      </c>
      <c r="S72" s="68" t="e">
        <f t="shared" si="20"/>
        <v>#DIV/0!</v>
      </c>
      <c r="T72" s="69"/>
    </row>
    <row r="73" spans="1:20" ht="24.75">
      <c r="A73" s="25" t="s">
        <v>67</v>
      </c>
      <c r="B73" s="66" t="s">
        <v>33</v>
      </c>
      <c r="C73" s="26"/>
      <c r="D73" s="26" t="e">
        <f aca="true" t="shared" si="21" ref="D73:T73">SUM((D28+D49)/D61*100)</f>
        <v>#DIV/0!</v>
      </c>
      <c r="E73" s="67" t="e">
        <f t="shared" si="21"/>
        <v>#DIV/0!</v>
      </c>
      <c r="F73" s="68" t="e">
        <f t="shared" si="21"/>
        <v>#DIV/0!</v>
      </c>
      <c r="G73" s="68" t="e">
        <f t="shared" si="21"/>
        <v>#DIV/0!</v>
      </c>
      <c r="H73" s="68" t="e">
        <f t="shared" si="21"/>
        <v>#DIV/0!</v>
      </c>
      <c r="I73" s="68" t="e">
        <f t="shared" si="21"/>
        <v>#DIV/0!</v>
      </c>
      <c r="J73" s="68" t="e">
        <f t="shared" si="21"/>
        <v>#DIV/0!</v>
      </c>
      <c r="K73" s="68" t="e">
        <f t="shared" si="21"/>
        <v>#DIV/0!</v>
      </c>
      <c r="L73" s="68" t="e">
        <f t="shared" si="21"/>
        <v>#DIV/0!</v>
      </c>
      <c r="M73" s="68" t="e">
        <f t="shared" si="21"/>
        <v>#DIV/0!</v>
      </c>
      <c r="N73" s="68" t="e">
        <f t="shared" si="21"/>
        <v>#DIV/0!</v>
      </c>
      <c r="O73" s="68" t="e">
        <f t="shared" si="21"/>
        <v>#DIV/0!</v>
      </c>
      <c r="P73" s="68" t="e">
        <f t="shared" si="21"/>
        <v>#DIV/0!</v>
      </c>
      <c r="Q73" s="68" t="e">
        <f t="shared" si="21"/>
        <v>#DIV/0!</v>
      </c>
      <c r="R73" s="68" t="e">
        <f t="shared" si="21"/>
        <v>#DIV/0!</v>
      </c>
      <c r="S73" s="68" t="e">
        <f t="shared" si="21"/>
        <v>#DIV/0!</v>
      </c>
      <c r="T73" s="68" t="e">
        <f t="shared" si="21"/>
        <v>#DIV/0!</v>
      </c>
    </row>
    <row r="74" spans="1:20" ht="15">
      <c r="A74" s="4"/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1"/>
    </row>
    <row r="75" spans="1:20" ht="24.75">
      <c r="A75" s="74">
        <v>7</v>
      </c>
      <c r="B75" s="70" t="s">
        <v>68</v>
      </c>
      <c r="C75" s="71"/>
      <c r="D75" s="71"/>
      <c r="E75" s="72"/>
      <c r="F75" s="72"/>
      <c r="G75" s="72"/>
      <c r="H75" s="72"/>
      <c r="I75" s="73" t="e">
        <f>1/3*(((F62-F66)/F61)+((G62-G66)/G61)+((H62-H66)/H61))</f>
        <v>#DIV/0!</v>
      </c>
      <c r="J75" s="73" t="e">
        <f>1/3*(((G62-G66)/G61)+((H62-H66)/H61)+((I62-I66)/I61))</f>
        <v>#DIV/0!</v>
      </c>
      <c r="K75" s="73" t="e">
        <f aca="true" t="shared" si="22" ref="K75:T75">1/3*(((H61-H66)/H61)+((I61-I66)/I61)+((J61-J66)/J61))</f>
        <v>#DIV/0!</v>
      </c>
      <c r="L75" s="73" t="e">
        <f t="shared" si="22"/>
        <v>#DIV/0!</v>
      </c>
      <c r="M75" s="73" t="e">
        <f t="shared" si="22"/>
        <v>#DIV/0!</v>
      </c>
      <c r="N75" s="73" t="e">
        <f t="shared" si="22"/>
        <v>#DIV/0!</v>
      </c>
      <c r="O75" s="73" t="e">
        <f t="shared" si="22"/>
        <v>#DIV/0!</v>
      </c>
      <c r="P75" s="73" t="e">
        <f t="shared" si="22"/>
        <v>#DIV/0!</v>
      </c>
      <c r="Q75" s="73" t="e">
        <f t="shared" si="22"/>
        <v>#DIV/0!</v>
      </c>
      <c r="R75" s="73" t="e">
        <f t="shared" si="22"/>
        <v>#DIV/0!</v>
      </c>
      <c r="S75" s="73" t="e">
        <f t="shared" si="22"/>
        <v>#DIV/0!</v>
      </c>
      <c r="T75" s="73" t="e">
        <f t="shared" si="22"/>
        <v>#DIV/0!</v>
      </c>
    </row>
  </sheetData>
  <sheetProtection/>
  <mergeCells count="1">
    <mergeCell ref="B74:T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B1">
      <pane xSplit="15000" topLeftCell="F1" activePane="topLeft" state="split"/>
      <selection pane="topLeft" activeCell="F12" sqref="F12:F13"/>
      <selection pane="topRight" activeCell="S3" sqref="S3"/>
    </sheetView>
  </sheetViews>
  <sheetFormatPr defaultColWidth="9.140625" defaultRowHeight="15"/>
  <cols>
    <col min="1" max="1" width="3.8515625" style="0" customWidth="1"/>
    <col min="2" max="2" width="3.28125" style="0" customWidth="1"/>
    <col min="3" max="3" width="31.57421875" style="0" customWidth="1"/>
    <col min="4" max="4" width="12.28125" style="0" bestFit="1" customWidth="1"/>
    <col min="5" max="9" width="10.421875" style="0" bestFit="1" customWidth="1"/>
    <col min="10" max="10" width="11.421875" style="0" bestFit="1" customWidth="1"/>
    <col min="11" max="12" width="10.421875" style="0" bestFit="1" customWidth="1"/>
    <col min="13" max="13" width="11.140625" style="0" customWidth="1"/>
    <col min="14" max="14" width="12.7109375" style="0" customWidth="1"/>
  </cols>
  <sheetData>
    <row r="1" spans="1:14" ht="15.75">
      <c r="A1" s="81"/>
      <c r="C1" s="132" t="s">
        <v>115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5.75">
      <c r="A2" s="81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35.25" customHeight="1">
      <c r="A3" s="133" t="s">
        <v>69</v>
      </c>
      <c r="B3" s="134"/>
      <c r="C3" s="82" t="s">
        <v>0</v>
      </c>
      <c r="D3" s="82" t="s">
        <v>70</v>
      </c>
      <c r="E3" s="82" t="s">
        <v>71</v>
      </c>
      <c r="F3" s="82" t="s">
        <v>72</v>
      </c>
      <c r="G3" s="82" t="s">
        <v>73</v>
      </c>
      <c r="H3" s="82" t="s">
        <v>74</v>
      </c>
      <c r="I3" s="83" t="s">
        <v>75</v>
      </c>
      <c r="J3" s="83" t="s">
        <v>76</v>
      </c>
      <c r="K3" s="83" t="s">
        <v>77</v>
      </c>
      <c r="L3" s="83" t="s">
        <v>78</v>
      </c>
      <c r="M3" s="83" t="s">
        <v>79</v>
      </c>
      <c r="N3" s="83" t="s">
        <v>80</v>
      </c>
    </row>
    <row r="4" spans="1:14" ht="15">
      <c r="A4" s="135" t="s">
        <v>81</v>
      </c>
      <c r="B4" s="135"/>
      <c r="C4" s="84" t="s">
        <v>82</v>
      </c>
      <c r="D4" s="86">
        <f aca="true" t="shared" si="0" ref="D4:N4">SUM(D5:D7)</f>
        <v>35780422</v>
      </c>
      <c r="E4" s="86">
        <f t="shared" si="0"/>
        <v>43107000</v>
      </c>
      <c r="F4" s="86">
        <f t="shared" si="0"/>
        <v>41692733</v>
      </c>
      <c r="G4" s="86">
        <f t="shared" si="0"/>
        <v>42003376</v>
      </c>
      <c r="H4" s="86">
        <f t="shared" si="0"/>
        <v>41247564</v>
      </c>
      <c r="I4" s="159">
        <f t="shared" si="0"/>
        <v>41774683</v>
      </c>
      <c r="J4" s="86">
        <f t="shared" si="0"/>
        <v>42308653</v>
      </c>
      <c r="K4" s="86">
        <f t="shared" si="0"/>
        <v>42849566</v>
      </c>
      <c r="L4" s="86">
        <f t="shared" si="0"/>
        <v>43397510</v>
      </c>
      <c r="M4" s="86">
        <f t="shared" si="0"/>
        <v>43952578</v>
      </c>
      <c r="N4" s="86">
        <f t="shared" si="0"/>
        <v>43815561</v>
      </c>
    </row>
    <row r="5" spans="1:14" ht="15">
      <c r="A5" s="136" t="s">
        <v>83</v>
      </c>
      <c r="B5" s="136"/>
      <c r="C5" s="87" t="s">
        <v>84</v>
      </c>
      <c r="D5" s="88">
        <v>35142611</v>
      </c>
      <c r="E5" s="89">
        <v>40608776</v>
      </c>
      <c r="F5" s="88">
        <v>39513535</v>
      </c>
      <c r="G5" s="88">
        <v>41303376</v>
      </c>
      <c r="H5" s="88">
        <v>40547564</v>
      </c>
      <c r="I5" s="160">
        <v>41074683</v>
      </c>
      <c r="J5" s="89">
        <v>41608653</v>
      </c>
      <c r="K5" s="89">
        <v>42149566</v>
      </c>
      <c r="L5" s="90">
        <v>42697510</v>
      </c>
      <c r="M5" s="90">
        <v>43252578</v>
      </c>
      <c r="N5" s="90">
        <v>43115561</v>
      </c>
    </row>
    <row r="6" spans="1:14" ht="15">
      <c r="A6" s="144" t="s">
        <v>85</v>
      </c>
      <c r="B6" s="145"/>
      <c r="C6" s="87" t="s">
        <v>86</v>
      </c>
      <c r="D6" s="88">
        <v>637811</v>
      </c>
      <c r="E6" s="89">
        <v>520000</v>
      </c>
      <c r="F6" s="88">
        <v>768000</v>
      </c>
      <c r="G6" s="88">
        <v>700000</v>
      </c>
      <c r="H6" s="88">
        <v>700000</v>
      </c>
      <c r="I6" s="160">
        <v>700000</v>
      </c>
      <c r="J6" s="88">
        <v>700000</v>
      </c>
      <c r="K6" s="88">
        <v>700000</v>
      </c>
      <c r="L6" s="88">
        <v>700000</v>
      </c>
      <c r="M6" s="88">
        <v>700000</v>
      </c>
      <c r="N6" s="88">
        <v>700000</v>
      </c>
    </row>
    <row r="7" spans="1:14" ht="15">
      <c r="A7" s="136" t="s">
        <v>100</v>
      </c>
      <c r="B7" s="136"/>
      <c r="C7" s="87" t="s">
        <v>120</v>
      </c>
      <c r="D7" s="88">
        <v>0</v>
      </c>
      <c r="E7" s="89">
        <v>1978224</v>
      </c>
      <c r="F7" s="88">
        <v>1411198</v>
      </c>
      <c r="G7" s="88">
        <v>0</v>
      </c>
      <c r="H7" s="91">
        <v>0</v>
      </c>
      <c r="I7" s="161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</row>
    <row r="8" spans="1:14" ht="15">
      <c r="A8" s="135" t="s">
        <v>87</v>
      </c>
      <c r="B8" s="135"/>
      <c r="C8" s="84" t="s">
        <v>88</v>
      </c>
      <c r="D8" s="86">
        <f>SUM(D9:D10)</f>
        <v>38136100</v>
      </c>
      <c r="E8" s="86">
        <f aca="true" t="shared" si="1" ref="E8:N8">SUM(E9:E10)</f>
        <v>48817723</v>
      </c>
      <c r="F8" s="86">
        <f t="shared" si="1"/>
        <v>41692733</v>
      </c>
      <c r="G8" s="86">
        <v>39227390</v>
      </c>
      <c r="H8" s="86">
        <f t="shared" si="1"/>
        <v>39500000</v>
      </c>
      <c r="I8" s="159">
        <f t="shared" si="1"/>
        <v>40150000</v>
      </c>
      <c r="J8" s="86">
        <f t="shared" si="1"/>
        <v>39800000</v>
      </c>
      <c r="K8" s="86">
        <f t="shared" si="1"/>
        <v>40600000</v>
      </c>
      <c r="L8" s="86">
        <f t="shared" si="1"/>
        <v>41350000</v>
      </c>
      <c r="M8" s="86">
        <f t="shared" si="1"/>
        <v>42170000</v>
      </c>
      <c r="N8" s="86">
        <f t="shared" si="1"/>
        <v>43000000</v>
      </c>
    </row>
    <row r="9" spans="1:14" ht="15">
      <c r="A9" s="136" t="s">
        <v>83</v>
      </c>
      <c r="B9" s="136"/>
      <c r="C9" s="87" t="s">
        <v>89</v>
      </c>
      <c r="D9" s="88">
        <v>35128470</v>
      </c>
      <c r="E9" s="89">
        <v>41305685</v>
      </c>
      <c r="F9" s="88">
        <v>36929738</v>
      </c>
      <c r="G9" s="88">
        <v>37000000</v>
      </c>
      <c r="H9" s="88">
        <v>37740000</v>
      </c>
      <c r="I9" s="162">
        <v>38500000</v>
      </c>
      <c r="J9" s="90">
        <v>39300000</v>
      </c>
      <c r="K9" s="90">
        <v>40100000</v>
      </c>
      <c r="L9" s="90">
        <v>40850000</v>
      </c>
      <c r="M9" s="90">
        <v>41670000</v>
      </c>
      <c r="N9" s="90">
        <v>42500000</v>
      </c>
    </row>
    <row r="10" spans="1:14" ht="15">
      <c r="A10" s="136" t="s">
        <v>85</v>
      </c>
      <c r="B10" s="136"/>
      <c r="C10" s="87" t="s">
        <v>90</v>
      </c>
      <c r="D10" s="88">
        <v>3007630</v>
      </c>
      <c r="E10" s="89">
        <v>7512038</v>
      </c>
      <c r="F10" s="88">
        <v>4762995</v>
      </c>
      <c r="G10" s="88">
        <v>2000000</v>
      </c>
      <c r="H10" s="88">
        <v>1760000</v>
      </c>
      <c r="I10" s="160">
        <v>1650000</v>
      </c>
      <c r="J10" s="88">
        <v>500000</v>
      </c>
      <c r="K10" s="88">
        <v>500000</v>
      </c>
      <c r="L10" s="88">
        <v>500000</v>
      </c>
      <c r="M10" s="88">
        <v>500000</v>
      </c>
      <c r="N10" s="88">
        <v>500000</v>
      </c>
    </row>
    <row r="11" spans="1:14" ht="15">
      <c r="A11" s="135" t="s">
        <v>91</v>
      </c>
      <c r="B11" s="135"/>
      <c r="C11" s="84" t="s">
        <v>92</v>
      </c>
      <c r="D11" s="115">
        <f>SUM(D4-D8)</f>
        <v>-2355678</v>
      </c>
      <c r="E11" s="85">
        <f>SUM(E4-E8)</f>
        <v>-5710723</v>
      </c>
      <c r="F11" s="86">
        <f aca="true" t="shared" si="2" ref="F11:N11">SUM(F4-F8)</f>
        <v>0</v>
      </c>
      <c r="G11" s="86">
        <f t="shared" si="2"/>
        <v>2775986</v>
      </c>
      <c r="H11" s="86">
        <f t="shared" si="2"/>
        <v>1747564</v>
      </c>
      <c r="I11" s="159">
        <f t="shared" si="2"/>
        <v>1624683</v>
      </c>
      <c r="J11" s="86">
        <f t="shared" si="2"/>
        <v>2508653</v>
      </c>
      <c r="K11" s="86">
        <f t="shared" si="2"/>
        <v>2249566</v>
      </c>
      <c r="L11" s="86">
        <f t="shared" si="2"/>
        <v>2047510</v>
      </c>
      <c r="M11" s="86">
        <f t="shared" si="2"/>
        <v>1782578</v>
      </c>
      <c r="N11" s="86">
        <f t="shared" si="2"/>
        <v>815561</v>
      </c>
    </row>
    <row r="12" spans="1:14" ht="15">
      <c r="A12" s="150" t="s">
        <v>93</v>
      </c>
      <c r="B12" s="151"/>
      <c r="C12" s="142" t="s">
        <v>125</v>
      </c>
      <c r="D12" s="137">
        <f>SUM(D14+D17+D21+D24+D27)</f>
        <v>2708979</v>
      </c>
      <c r="E12" s="137">
        <f>SUM(E15+E18+E22+E25)</f>
        <v>2355383</v>
      </c>
      <c r="F12" s="137">
        <f aca="true" t="shared" si="3" ref="F12:N12">SUM(F15+F18+F19+F22+F25)</f>
        <v>1789440</v>
      </c>
      <c r="G12" s="137">
        <f t="shared" si="3"/>
        <v>1539175</v>
      </c>
      <c r="H12" s="137">
        <f>SUM(H15+H18+H22+H25)</f>
        <v>1422091</v>
      </c>
      <c r="I12" s="163">
        <f t="shared" si="3"/>
        <v>1437364</v>
      </c>
      <c r="J12" s="137">
        <f t="shared" si="3"/>
        <v>1359613</v>
      </c>
      <c r="K12" s="137">
        <f t="shared" si="3"/>
        <v>1734360</v>
      </c>
      <c r="L12" s="137">
        <f t="shared" si="3"/>
        <v>749488</v>
      </c>
      <c r="M12" s="137">
        <f t="shared" si="3"/>
        <v>1274744</v>
      </c>
      <c r="N12" s="137">
        <f t="shared" si="3"/>
        <v>1100000</v>
      </c>
    </row>
    <row r="13" spans="1:14" ht="36" customHeight="1">
      <c r="A13" s="152"/>
      <c r="B13" s="153"/>
      <c r="C13" s="143"/>
      <c r="D13" s="138"/>
      <c r="E13" s="138"/>
      <c r="F13" s="138"/>
      <c r="G13" s="138"/>
      <c r="H13" s="138"/>
      <c r="I13" s="164"/>
      <c r="J13" s="138"/>
      <c r="K13" s="138"/>
      <c r="L13" s="138"/>
      <c r="M13" s="138"/>
      <c r="N13" s="138"/>
    </row>
    <row r="14" spans="1:14" ht="15">
      <c r="A14" s="148" t="s">
        <v>94</v>
      </c>
      <c r="B14" s="139" t="s">
        <v>83</v>
      </c>
      <c r="C14" s="84" t="s">
        <v>95</v>
      </c>
      <c r="D14" s="93">
        <f>SUM(D15,D16)</f>
        <v>1772794</v>
      </c>
      <c r="E14" s="85">
        <f aca="true" t="shared" si="4" ref="E14:N14">SUM(E15:E16)</f>
        <v>2091457.87</v>
      </c>
      <c r="F14" s="85">
        <f t="shared" si="4"/>
        <v>1918772</v>
      </c>
      <c r="G14" s="85">
        <f t="shared" si="4"/>
        <v>1598754</v>
      </c>
      <c r="H14" s="85">
        <f t="shared" si="4"/>
        <v>713752</v>
      </c>
      <c r="I14" s="159">
        <f t="shared" si="4"/>
        <v>506549</v>
      </c>
      <c r="J14" s="85">
        <f t="shared" si="4"/>
        <v>433547</v>
      </c>
      <c r="K14" s="85">
        <f t="shared" si="4"/>
        <v>345360</v>
      </c>
      <c r="L14" s="85">
        <f t="shared" si="4"/>
        <v>154988</v>
      </c>
      <c r="M14" s="85">
        <f t="shared" si="4"/>
        <v>77744</v>
      </c>
      <c r="N14" s="85">
        <f t="shared" si="4"/>
        <v>0</v>
      </c>
    </row>
    <row r="15" spans="1:14" ht="15">
      <c r="A15" s="149"/>
      <c r="B15" s="139"/>
      <c r="C15" s="87" t="s">
        <v>96</v>
      </c>
      <c r="D15" s="103">
        <v>1483267</v>
      </c>
      <c r="E15" s="94">
        <v>1851652.87</v>
      </c>
      <c r="F15" s="95">
        <v>1714640</v>
      </c>
      <c r="G15" s="95">
        <v>1464375</v>
      </c>
      <c r="H15" s="95">
        <v>647291</v>
      </c>
      <c r="I15" s="165">
        <v>462564</v>
      </c>
      <c r="J15" s="95">
        <v>404547</v>
      </c>
      <c r="K15" s="96">
        <v>334360</v>
      </c>
      <c r="L15" s="96">
        <v>149488</v>
      </c>
      <c r="M15" s="96">
        <v>74744</v>
      </c>
      <c r="N15" s="95">
        <v>0</v>
      </c>
    </row>
    <row r="16" spans="1:14" ht="15">
      <c r="A16" s="149"/>
      <c r="B16" s="139"/>
      <c r="C16" s="87" t="s">
        <v>97</v>
      </c>
      <c r="D16" s="103">
        <v>289527</v>
      </c>
      <c r="E16" s="97">
        <v>239805</v>
      </c>
      <c r="F16" s="98">
        <v>204132</v>
      </c>
      <c r="G16" s="98">
        <v>134379</v>
      </c>
      <c r="H16" s="99">
        <v>66461</v>
      </c>
      <c r="I16" s="165">
        <v>43985</v>
      </c>
      <c r="J16" s="100">
        <v>29000</v>
      </c>
      <c r="K16" s="100">
        <v>11000</v>
      </c>
      <c r="L16" s="100">
        <v>5500</v>
      </c>
      <c r="M16" s="100">
        <v>3000</v>
      </c>
      <c r="N16" s="100">
        <v>0</v>
      </c>
    </row>
    <row r="17" spans="1:14" ht="15">
      <c r="A17" s="149"/>
      <c r="B17" s="139" t="s">
        <v>85</v>
      </c>
      <c r="C17" s="84" t="s">
        <v>98</v>
      </c>
      <c r="D17" s="93">
        <f>SUM(D18:D20)</f>
        <v>912385</v>
      </c>
      <c r="E17" s="101">
        <f aca="true" t="shared" si="5" ref="E17:N17">SUM(E18:E20)</f>
        <v>1674508.13</v>
      </c>
      <c r="F17" s="93">
        <f t="shared" si="5"/>
        <v>76168</v>
      </c>
      <c r="G17" s="93">
        <f t="shared" si="5"/>
        <v>76275</v>
      </c>
      <c r="H17" s="93">
        <f t="shared" si="5"/>
        <v>215945.1</v>
      </c>
      <c r="I17" s="166">
        <f t="shared" si="5"/>
        <v>75815</v>
      </c>
      <c r="J17" s="93">
        <f t="shared" si="5"/>
        <v>56066</v>
      </c>
      <c r="K17" s="93">
        <f t="shared" si="5"/>
        <v>0</v>
      </c>
      <c r="L17" s="93">
        <f t="shared" si="5"/>
        <v>0</v>
      </c>
      <c r="M17" s="93">
        <f t="shared" si="5"/>
        <v>0</v>
      </c>
      <c r="N17" s="93">
        <f t="shared" si="5"/>
        <v>0</v>
      </c>
    </row>
    <row r="18" spans="1:14" ht="15">
      <c r="A18" s="149"/>
      <c r="B18" s="139"/>
      <c r="C18" s="87" t="s">
        <v>99</v>
      </c>
      <c r="D18" s="103">
        <v>838160</v>
      </c>
      <c r="E18" s="102">
        <v>503730.13</v>
      </c>
      <c r="F18" s="103">
        <v>74800</v>
      </c>
      <c r="G18" s="103">
        <v>74800</v>
      </c>
      <c r="H18" s="91">
        <v>74800</v>
      </c>
      <c r="I18" s="158">
        <v>74800</v>
      </c>
      <c r="J18" s="104">
        <v>55066</v>
      </c>
      <c r="K18" s="104"/>
      <c r="L18" s="104">
        <v>0</v>
      </c>
      <c r="M18" s="104">
        <v>0</v>
      </c>
      <c r="N18" s="91">
        <v>0</v>
      </c>
    </row>
    <row r="19" spans="1:14" ht="15">
      <c r="A19" s="149"/>
      <c r="B19" s="139"/>
      <c r="C19" s="87" t="s">
        <v>117</v>
      </c>
      <c r="D19" s="103"/>
      <c r="E19" s="123">
        <v>1137166</v>
      </c>
      <c r="F19" s="103"/>
      <c r="G19" s="103"/>
      <c r="H19" s="124">
        <v>139940.1</v>
      </c>
      <c r="I19" s="158"/>
      <c r="J19" s="104"/>
      <c r="K19" s="104"/>
      <c r="L19" s="104"/>
      <c r="M19" s="104"/>
      <c r="N19" s="91"/>
    </row>
    <row r="20" spans="1:14" ht="15">
      <c r="A20" s="149"/>
      <c r="B20" s="139"/>
      <c r="C20" s="87" t="s">
        <v>97</v>
      </c>
      <c r="D20" s="106">
        <v>74225</v>
      </c>
      <c r="E20" s="105">
        <v>33612</v>
      </c>
      <c r="F20" s="106">
        <v>1368</v>
      </c>
      <c r="G20" s="106">
        <v>1475</v>
      </c>
      <c r="H20" s="106">
        <v>1205</v>
      </c>
      <c r="I20" s="158">
        <v>1015</v>
      </c>
      <c r="J20" s="104">
        <v>1000</v>
      </c>
      <c r="K20" s="104"/>
      <c r="L20" s="104">
        <v>0</v>
      </c>
      <c r="M20" s="104">
        <v>0</v>
      </c>
      <c r="N20" s="91">
        <v>0</v>
      </c>
    </row>
    <row r="21" spans="1:14" ht="23.25" customHeight="1">
      <c r="A21" s="149"/>
      <c r="B21" s="139" t="s">
        <v>100</v>
      </c>
      <c r="C21" s="84" t="s">
        <v>101</v>
      </c>
      <c r="D21" s="86">
        <v>0</v>
      </c>
      <c r="E21" s="86">
        <f aca="true" t="shared" si="6" ref="E21:N21">SUM(E22:E23)</f>
        <v>317602</v>
      </c>
      <c r="F21" s="86">
        <f t="shared" si="6"/>
        <v>470000</v>
      </c>
      <c r="G21" s="86">
        <f t="shared" si="6"/>
        <v>414000</v>
      </c>
      <c r="H21" s="86">
        <f t="shared" si="6"/>
        <v>1114000</v>
      </c>
      <c r="I21" s="159">
        <f t="shared" si="6"/>
        <v>1272000</v>
      </c>
      <c r="J21" s="86">
        <f t="shared" si="6"/>
        <v>1218000</v>
      </c>
      <c r="K21" s="86">
        <f t="shared" si="6"/>
        <v>1664000</v>
      </c>
      <c r="L21" s="86">
        <f t="shared" si="6"/>
        <v>760000</v>
      </c>
      <c r="M21" s="86">
        <f t="shared" si="6"/>
        <v>1305000</v>
      </c>
      <c r="N21" s="86">
        <f t="shared" si="6"/>
        <v>1149500</v>
      </c>
    </row>
    <row r="22" spans="1:14" ht="15">
      <c r="A22" s="149"/>
      <c r="B22" s="139"/>
      <c r="C22" s="87" t="s">
        <v>102</v>
      </c>
      <c r="D22" s="104">
        <v>0</v>
      </c>
      <c r="E22" s="107"/>
      <c r="F22" s="104">
        <v>0</v>
      </c>
      <c r="G22" s="104">
        <v>0</v>
      </c>
      <c r="H22" s="91">
        <v>700000</v>
      </c>
      <c r="I22" s="158">
        <v>900000</v>
      </c>
      <c r="J22" s="104">
        <v>900000</v>
      </c>
      <c r="K22" s="104">
        <v>1400000</v>
      </c>
      <c r="L22" s="104">
        <v>600000</v>
      </c>
      <c r="M22" s="104">
        <v>1200000</v>
      </c>
      <c r="N22" s="91">
        <v>1100000</v>
      </c>
    </row>
    <row r="23" spans="1:14" ht="13.5" customHeight="1">
      <c r="A23" s="154"/>
      <c r="B23" s="139"/>
      <c r="C23" s="87" t="s">
        <v>97</v>
      </c>
      <c r="D23" s="104">
        <v>0</v>
      </c>
      <c r="E23" s="107">
        <v>317602</v>
      </c>
      <c r="F23" s="104">
        <v>470000</v>
      </c>
      <c r="G23" s="104">
        <v>414000</v>
      </c>
      <c r="H23" s="91">
        <v>414000</v>
      </c>
      <c r="I23" s="158">
        <v>372000</v>
      </c>
      <c r="J23" s="104">
        <v>318000</v>
      </c>
      <c r="K23" s="104">
        <v>264000</v>
      </c>
      <c r="L23" s="104">
        <v>160000</v>
      </c>
      <c r="M23" s="104">
        <v>105000</v>
      </c>
      <c r="N23" s="91">
        <v>49500</v>
      </c>
    </row>
    <row r="24" spans="1:14" ht="15">
      <c r="A24" s="148" t="s">
        <v>103</v>
      </c>
      <c r="B24" s="139" t="s">
        <v>83</v>
      </c>
      <c r="C24" s="84" t="s">
        <v>104</v>
      </c>
      <c r="D24" s="86">
        <f>SUM(D25:D26)</f>
        <v>0</v>
      </c>
      <c r="E24" s="85">
        <f>SUM(E25:E26)</f>
        <v>0</v>
      </c>
      <c r="F24" s="86">
        <f aca="true" t="shared" si="7" ref="F24:N24">SUM(F25:F26)</f>
        <v>0</v>
      </c>
      <c r="G24" s="86">
        <f t="shared" si="7"/>
        <v>0</v>
      </c>
      <c r="H24" s="86">
        <f t="shared" si="7"/>
        <v>0</v>
      </c>
      <c r="I24" s="167">
        <f t="shared" si="7"/>
        <v>0</v>
      </c>
      <c r="J24" s="86">
        <f t="shared" si="7"/>
        <v>0</v>
      </c>
      <c r="K24" s="86">
        <f t="shared" si="7"/>
        <v>0</v>
      </c>
      <c r="L24" s="86">
        <f t="shared" si="7"/>
        <v>0</v>
      </c>
      <c r="M24" s="86">
        <f t="shared" si="7"/>
        <v>0</v>
      </c>
      <c r="N24" s="86">
        <f t="shared" si="7"/>
        <v>0</v>
      </c>
    </row>
    <row r="25" spans="1:14" ht="15">
      <c r="A25" s="149"/>
      <c r="B25" s="139"/>
      <c r="C25" s="87" t="s">
        <v>121</v>
      </c>
      <c r="D25" s="104">
        <v>0</v>
      </c>
      <c r="E25" s="94">
        <v>0</v>
      </c>
      <c r="F25" s="108">
        <v>0</v>
      </c>
      <c r="G25" s="108"/>
      <c r="H25" s="109"/>
      <c r="I25" s="168"/>
      <c r="J25" s="108"/>
      <c r="K25" s="110">
        <v>0</v>
      </c>
      <c r="L25" s="110">
        <v>0</v>
      </c>
      <c r="M25" s="110">
        <v>0</v>
      </c>
      <c r="N25" s="108">
        <v>0</v>
      </c>
    </row>
    <row r="26" spans="1:14" ht="15">
      <c r="A26" s="149"/>
      <c r="B26" s="139"/>
      <c r="C26" s="87" t="s">
        <v>119</v>
      </c>
      <c r="D26" s="111">
        <v>0</v>
      </c>
      <c r="E26" s="110">
        <v>0</v>
      </c>
      <c r="F26" s="110"/>
      <c r="G26" s="110"/>
      <c r="H26" s="112"/>
      <c r="I26" s="168"/>
      <c r="J26" s="110"/>
      <c r="K26" s="110"/>
      <c r="L26" s="110">
        <v>0</v>
      </c>
      <c r="M26" s="110">
        <v>0</v>
      </c>
      <c r="N26" s="110">
        <v>0</v>
      </c>
    </row>
    <row r="27" spans="1:14" ht="26.25">
      <c r="A27" s="140" t="s">
        <v>105</v>
      </c>
      <c r="B27" s="141"/>
      <c r="C27" s="126" t="s">
        <v>106</v>
      </c>
      <c r="D27" s="127">
        <v>23800</v>
      </c>
      <c r="E27" s="127">
        <v>70430</v>
      </c>
      <c r="F27" s="127">
        <v>70430</v>
      </c>
      <c r="G27" s="127">
        <v>70430</v>
      </c>
      <c r="H27" s="127">
        <v>70430</v>
      </c>
      <c r="I27" s="127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</row>
    <row r="28" spans="1:14" ht="28.5" customHeight="1">
      <c r="A28" s="135" t="s">
        <v>107</v>
      </c>
      <c r="B28" s="135"/>
      <c r="C28" s="84" t="s">
        <v>122</v>
      </c>
      <c r="D28" s="113">
        <f>(D12/D4)*100</f>
        <v>7.5711208772216265</v>
      </c>
      <c r="E28" s="113">
        <f>(E12/E4)*100</f>
        <v>5.464038323242164</v>
      </c>
      <c r="F28" s="113">
        <f>(F12/F4)*100</f>
        <v>4.291970977292374</v>
      </c>
      <c r="G28" s="113">
        <f aca="true" t="shared" si="8" ref="G28:N28">(G12/G4)*100</f>
        <v>3.664407832360904</v>
      </c>
      <c r="H28" s="113">
        <f t="shared" si="8"/>
        <v>3.447696935508725</v>
      </c>
      <c r="I28" s="169">
        <f t="shared" si="8"/>
        <v>3.440753817329984</v>
      </c>
      <c r="J28" s="113">
        <f t="shared" si="8"/>
        <v>3.213557756140334</v>
      </c>
      <c r="K28" s="113">
        <f t="shared" si="8"/>
        <v>4.047555580842989</v>
      </c>
      <c r="L28" s="113">
        <f t="shared" si="8"/>
        <v>1.7270299609355468</v>
      </c>
      <c r="M28" s="113">
        <f t="shared" si="8"/>
        <v>2.900271287841182</v>
      </c>
      <c r="N28" s="113">
        <f t="shared" si="8"/>
        <v>2.5105236014209655</v>
      </c>
    </row>
    <row r="29" spans="1:14" ht="24" customHeight="1">
      <c r="A29" s="146" t="s">
        <v>108</v>
      </c>
      <c r="B29" s="147"/>
      <c r="C29" s="120" t="s">
        <v>114</v>
      </c>
      <c r="D29" s="121"/>
      <c r="E29" s="122"/>
      <c r="F29" s="122">
        <f>1/2*((D5+D6-D9)/D4)+((E5+E6-E9)/E4)</f>
        <v>0.005006506475289118</v>
      </c>
      <c r="G29" s="122">
        <f aca="true" t="shared" si="9" ref="G29:N29">1/3*(((D5+D6-D9)/D4)+((E5+E6-E9)/E4)+((F5+F6-F9)/F4))</f>
        <v>0.03150326615689472</v>
      </c>
      <c r="H29" s="122">
        <f t="shared" si="9"/>
        <v>0.06513576979957034</v>
      </c>
      <c r="I29" s="170">
        <f t="shared" si="9"/>
        <v>0.09484937879757119</v>
      </c>
      <c r="J29" s="122">
        <f t="shared" si="9"/>
        <v>0.09418149267765433</v>
      </c>
      <c r="K29" s="122">
        <f t="shared" si="9"/>
        <v>0.07817935149648142</v>
      </c>
      <c r="L29" s="122">
        <f t="shared" si="9"/>
        <v>0.07122302086136502</v>
      </c>
      <c r="M29" s="122">
        <f t="shared" si="9"/>
        <v>0.064660547022244</v>
      </c>
      <c r="N29" s="122">
        <f t="shared" si="9"/>
        <v>0.05826746129519146</v>
      </c>
    </row>
    <row r="30" spans="1:14" ht="24.75" customHeight="1">
      <c r="A30" s="135" t="s">
        <v>109</v>
      </c>
      <c r="B30" s="135"/>
      <c r="C30" s="84" t="s">
        <v>110</v>
      </c>
      <c r="D30" s="86">
        <f>SUM(D31:D35)</f>
        <v>2278387</v>
      </c>
      <c r="E30" s="86">
        <f>SUM(E31+E32+E34+E35)</f>
        <v>7038837</v>
      </c>
      <c r="F30" s="86">
        <f aca="true" t="shared" si="10" ref="F30:N30">SUM(F31:F35)</f>
        <v>1789440</v>
      </c>
      <c r="G30" s="86">
        <f t="shared" si="10"/>
        <v>1539175</v>
      </c>
      <c r="H30" s="86">
        <f t="shared" si="10"/>
        <v>1422091</v>
      </c>
      <c r="I30" s="159">
        <f t="shared" si="10"/>
        <v>1437364</v>
      </c>
      <c r="J30" s="86">
        <f t="shared" si="10"/>
        <v>1359613</v>
      </c>
      <c r="K30" s="86">
        <f t="shared" si="10"/>
        <v>1734360</v>
      </c>
      <c r="L30" s="86">
        <f t="shared" si="10"/>
        <v>749488</v>
      </c>
      <c r="M30" s="86">
        <f t="shared" si="10"/>
        <v>1274744</v>
      </c>
      <c r="N30" s="86">
        <f t="shared" si="10"/>
        <v>1100000</v>
      </c>
    </row>
    <row r="31" spans="1:14" ht="15">
      <c r="A31" s="136" t="s">
        <v>83</v>
      </c>
      <c r="B31" s="136"/>
      <c r="C31" s="87" t="s">
        <v>111</v>
      </c>
      <c r="D31" s="116">
        <v>0</v>
      </c>
      <c r="E31" s="107">
        <v>0</v>
      </c>
      <c r="F31" s="104">
        <v>0</v>
      </c>
      <c r="G31" s="104">
        <v>1539175</v>
      </c>
      <c r="H31" s="91">
        <v>1282151</v>
      </c>
      <c r="I31" s="157">
        <v>1437364</v>
      </c>
      <c r="J31" s="104">
        <v>1359613</v>
      </c>
      <c r="K31" s="104">
        <v>1734360</v>
      </c>
      <c r="L31" s="104">
        <v>749488</v>
      </c>
      <c r="M31" s="104">
        <v>1274744</v>
      </c>
      <c r="N31" s="104">
        <v>1100000</v>
      </c>
    </row>
    <row r="32" spans="1:14" ht="23.25" customHeight="1">
      <c r="A32" s="136" t="s">
        <v>85</v>
      </c>
      <c r="B32" s="136"/>
      <c r="C32" s="87" t="s">
        <v>112</v>
      </c>
      <c r="D32" s="104">
        <v>1378387</v>
      </c>
      <c r="E32" s="107">
        <v>2600940</v>
      </c>
      <c r="F32" s="104">
        <v>1789440</v>
      </c>
      <c r="G32" s="104">
        <v>0</v>
      </c>
      <c r="H32" s="91">
        <v>0</v>
      </c>
      <c r="I32" s="157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</row>
    <row r="33" spans="1:14" ht="15.75" customHeight="1">
      <c r="A33" s="144" t="s">
        <v>100</v>
      </c>
      <c r="B33" s="145"/>
      <c r="C33" s="87" t="s">
        <v>117</v>
      </c>
      <c r="D33" s="104"/>
      <c r="E33" s="125">
        <v>1137166</v>
      </c>
      <c r="F33" s="104"/>
      <c r="G33" s="104"/>
      <c r="H33" s="124">
        <v>139940</v>
      </c>
      <c r="I33" s="157"/>
      <c r="J33" s="104"/>
      <c r="K33" s="104"/>
      <c r="L33" s="104"/>
      <c r="M33" s="104"/>
      <c r="N33" s="104"/>
    </row>
    <row r="34" spans="1:14" ht="15.75" customHeight="1">
      <c r="A34" s="118"/>
      <c r="B34" s="119" t="s">
        <v>116</v>
      </c>
      <c r="C34" s="87" t="s">
        <v>124</v>
      </c>
      <c r="D34" s="104"/>
      <c r="E34" s="107">
        <v>7600</v>
      </c>
      <c r="F34" s="104"/>
      <c r="G34" s="104"/>
      <c r="H34" s="91"/>
      <c r="I34" s="157"/>
      <c r="J34" s="104"/>
      <c r="K34" s="104"/>
      <c r="L34" s="104"/>
      <c r="M34" s="104"/>
      <c r="N34" s="104"/>
    </row>
    <row r="35" spans="1:14" ht="15">
      <c r="A35" s="136" t="s">
        <v>123</v>
      </c>
      <c r="B35" s="136"/>
      <c r="C35" s="87" t="s">
        <v>126</v>
      </c>
      <c r="D35" s="104">
        <v>900000</v>
      </c>
      <c r="E35" s="107">
        <v>4430297</v>
      </c>
      <c r="F35" s="104"/>
      <c r="G35" s="104"/>
      <c r="H35" s="103">
        <v>0</v>
      </c>
      <c r="I35" s="158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</row>
    <row r="36" spans="1:15" ht="15.75">
      <c r="A36" s="114" t="s">
        <v>113</v>
      </c>
      <c r="D36" s="156" t="s">
        <v>118</v>
      </c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3:13" ht="15"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</row>
    <row r="38" ht="15">
      <c r="H38" s="117"/>
    </row>
  </sheetData>
  <sheetProtection/>
  <mergeCells count="39">
    <mergeCell ref="A8:B8"/>
    <mergeCell ref="A14:A23"/>
    <mergeCell ref="A10:B10"/>
    <mergeCell ref="C37:M37"/>
    <mergeCell ref="D36:O36"/>
    <mergeCell ref="A33:B33"/>
    <mergeCell ref="A30:B30"/>
    <mergeCell ref="A31:B31"/>
    <mergeCell ref="B21:B23"/>
    <mergeCell ref="A32:B32"/>
    <mergeCell ref="A35:B35"/>
    <mergeCell ref="A28:B28"/>
    <mergeCell ref="A6:B6"/>
    <mergeCell ref="A29:B29"/>
    <mergeCell ref="A24:A26"/>
    <mergeCell ref="B24:B26"/>
    <mergeCell ref="A9:B9"/>
    <mergeCell ref="B14:B16"/>
    <mergeCell ref="A11:B11"/>
    <mergeCell ref="A12:B13"/>
    <mergeCell ref="L12:L13"/>
    <mergeCell ref="M12:M13"/>
    <mergeCell ref="N12:N13"/>
    <mergeCell ref="B17:B20"/>
    <mergeCell ref="A27:B27"/>
    <mergeCell ref="C12:C13"/>
    <mergeCell ref="E12:E13"/>
    <mergeCell ref="F12:F13"/>
    <mergeCell ref="J12:J13"/>
    <mergeCell ref="C1:N2"/>
    <mergeCell ref="A3:B3"/>
    <mergeCell ref="A4:B4"/>
    <mergeCell ref="A5:B5"/>
    <mergeCell ref="A7:B7"/>
    <mergeCell ref="G12:G13"/>
    <mergeCell ref="H12:H13"/>
    <mergeCell ref="K12:K13"/>
    <mergeCell ref="I12:I13"/>
    <mergeCell ref="D12:D13"/>
  </mergeCells>
  <printOptions/>
  <pageMargins left="0.9055118110236221" right="0.5118110236220472" top="0.3937007874015748" bottom="0.5511811023622047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2010-04-28T08:43:38Z</cp:lastPrinted>
  <dcterms:created xsi:type="dcterms:W3CDTF">2006-09-22T13:37:51Z</dcterms:created>
  <dcterms:modified xsi:type="dcterms:W3CDTF">2010-11-15T11:49:46Z</dcterms:modified>
  <cp:category/>
  <cp:version/>
  <cp:contentType/>
  <cp:contentStatus/>
</cp:coreProperties>
</file>